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D - LGBA\Municipalities\03. Allocations\2022-23\KZN\"/>
    </mc:Choice>
  </mc:AlternateContent>
  <bookViews>
    <workbookView xWindow="480" yWindow="60" windowWidth="13280" windowHeight="7170"/>
  </bookViews>
  <sheets>
    <sheet name="Summary" sheetId="1" r:id="rId1"/>
    <sheet name="DC21" sheetId="2" r:id="rId2"/>
    <sheet name="DC22" sheetId="3" r:id="rId3"/>
    <sheet name="DC23" sheetId="4" r:id="rId4"/>
    <sheet name="DC24" sheetId="5" r:id="rId5"/>
    <sheet name="DC25" sheetId="6" r:id="rId6"/>
    <sheet name="DC26" sheetId="7" r:id="rId7"/>
    <sheet name="DC27" sheetId="8" r:id="rId8"/>
    <sheet name="DC28" sheetId="9" r:id="rId9"/>
    <sheet name="DC29" sheetId="10" r:id="rId10"/>
    <sheet name="DC43" sheetId="11" r:id="rId11"/>
    <sheet name="ETH" sheetId="12" r:id="rId12"/>
    <sheet name="KZN212" sheetId="13" r:id="rId13"/>
    <sheet name="KZN213" sheetId="14" r:id="rId14"/>
    <sheet name="KZN214" sheetId="15" r:id="rId15"/>
    <sheet name="KZN216" sheetId="16" r:id="rId16"/>
    <sheet name="KZN221" sheetId="17" r:id="rId17"/>
    <sheet name="KZN222" sheetId="18" r:id="rId18"/>
    <sheet name="KZN223" sheetId="19" r:id="rId19"/>
    <sheet name="KZN224" sheetId="20" r:id="rId20"/>
    <sheet name="KZN225" sheetId="21" r:id="rId21"/>
    <sheet name="KZN226" sheetId="22" r:id="rId22"/>
    <sheet name="KZN227" sheetId="23" r:id="rId23"/>
    <sheet name="KZN235" sheetId="24" r:id="rId24"/>
    <sheet name="KZN237" sheetId="25" r:id="rId25"/>
    <sheet name="KZN238" sheetId="26" r:id="rId26"/>
    <sheet name="KZN241" sheetId="27" r:id="rId27"/>
    <sheet name="KZN242" sheetId="28" r:id="rId28"/>
    <sheet name="KZN244" sheetId="29" r:id="rId29"/>
    <sheet name="KZN245" sheetId="30" r:id="rId30"/>
    <sheet name="KZN252" sheetId="31" r:id="rId31"/>
    <sheet name="KZN253" sheetId="32" r:id="rId32"/>
    <sheet name="KZN254" sheetId="33" r:id="rId33"/>
    <sheet name="KZN261" sheetId="34" r:id="rId34"/>
    <sheet name="KZN262" sheetId="35" r:id="rId35"/>
    <sheet name="KZN263" sheetId="36" r:id="rId36"/>
    <sheet name="KZN265" sheetId="37" r:id="rId37"/>
    <sheet name="KZN266" sheetId="38" r:id="rId38"/>
    <sheet name="KZN271" sheetId="39" r:id="rId39"/>
    <sheet name="KZN272" sheetId="40" r:id="rId40"/>
    <sheet name="KZN275" sheetId="41" r:id="rId41"/>
    <sheet name="KZN276" sheetId="42" r:id="rId42"/>
    <sheet name="KZN281" sheetId="43" r:id="rId43"/>
    <sheet name="KZN282" sheetId="44" r:id="rId44"/>
    <sheet name="KZN284" sheetId="45" r:id="rId45"/>
    <sheet name="KZN285" sheetId="46" r:id="rId46"/>
    <sheet name="KZN286" sheetId="47" r:id="rId47"/>
    <sheet name="KZN291" sheetId="48" r:id="rId48"/>
    <sheet name="KZN292" sheetId="49" r:id="rId49"/>
    <sheet name="KZN293" sheetId="50" r:id="rId50"/>
    <sheet name="KZN294" sheetId="51" r:id="rId51"/>
    <sheet name="KZN433" sheetId="52" r:id="rId52"/>
    <sheet name="KZN434" sheetId="53" r:id="rId53"/>
    <sheet name="KZN435" sheetId="54" r:id="rId54"/>
    <sheet name="KZN436" sheetId="55" r:id="rId55"/>
  </sheets>
  <definedNames>
    <definedName name="_xlnm.Print_Area" localSheetId="1">'DC21'!$A$1:$H$134</definedName>
    <definedName name="_xlnm.Print_Area" localSheetId="2">'DC22'!$A$1:$H$134</definedName>
    <definedName name="_xlnm.Print_Area" localSheetId="3">'DC23'!$A$1:$H$134</definedName>
    <definedName name="_xlnm.Print_Area" localSheetId="4">'DC24'!$A$1:$H$134</definedName>
    <definedName name="_xlnm.Print_Area" localSheetId="5">'DC25'!$A$1:$H$134</definedName>
    <definedName name="_xlnm.Print_Area" localSheetId="6">'DC26'!$A$1:$H$134</definedName>
    <definedName name="_xlnm.Print_Area" localSheetId="7">'DC27'!$A$1:$H$134</definedName>
    <definedName name="_xlnm.Print_Area" localSheetId="8">'DC28'!$A$1:$H$134</definedName>
    <definedName name="_xlnm.Print_Area" localSheetId="9">'DC29'!$A$1:$H$134</definedName>
    <definedName name="_xlnm.Print_Area" localSheetId="10">'DC43'!$A$1:$H$134</definedName>
    <definedName name="_xlnm.Print_Area" localSheetId="11">ETH!$A$1:$H$134</definedName>
    <definedName name="_xlnm.Print_Area" localSheetId="12">'KZN212'!$A$1:$H$134</definedName>
    <definedName name="_xlnm.Print_Area" localSheetId="13">'KZN213'!$A$1:$H$134</definedName>
    <definedName name="_xlnm.Print_Area" localSheetId="14">'KZN214'!$A$1:$H$134</definedName>
    <definedName name="_xlnm.Print_Area" localSheetId="15">'KZN216'!$A$1:$H$134</definedName>
    <definedName name="_xlnm.Print_Area" localSheetId="16">'KZN221'!$A$1:$H$134</definedName>
    <definedName name="_xlnm.Print_Area" localSheetId="17">'KZN222'!$A$1:$H$134</definedName>
    <definedName name="_xlnm.Print_Area" localSheetId="18">'KZN223'!$A$1:$H$134</definedName>
    <definedName name="_xlnm.Print_Area" localSheetId="19">'KZN224'!$A$1:$H$134</definedName>
    <definedName name="_xlnm.Print_Area" localSheetId="20">'KZN225'!$A$1:$H$134</definedName>
    <definedName name="_xlnm.Print_Area" localSheetId="21">'KZN226'!$A$1:$H$134</definedName>
    <definedName name="_xlnm.Print_Area" localSheetId="22">'KZN227'!$A$1:$H$134</definedName>
    <definedName name="_xlnm.Print_Area" localSheetId="23">'KZN235'!$A$1:$H$134</definedName>
    <definedName name="_xlnm.Print_Area" localSheetId="24">'KZN237'!$A$1:$H$134</definedName>
    <definedName name="_xlnm.Print_Area" localSheetId="25">'KZN238'!$A$1:$H$134</definedName>
    <definedName name="_xlnm.Print_Area" localSheetId="26">'KZN241'!$A$1:$H$134</definedName>
    <definedName name="_xlnm.Print_Area" localSheetId="27">'KZN242'!$A$1:$H$134</definedName>
    <definedName name="_xlnm.Print_Area" localSheetId="28">'KZN244'!$A$1:$H$134</definedName>
    <definedName name="_xlnm.Print_Area" localSheetId="29">'KZN245'!$A$1:$H$134</definedName>
    <definedName name="_xlnm.Print_Area" localSheetId="30">'KZN252'!$A$1:$H$134</definedName>
    <definedName name="_xlnm.Print_Area" localSheetId="31">'KZN253'!$A$1:$H$134</definedName>
    <definedName name="_xlnm.Print_Area" localSheetId="32">'KZN254'!$A$1:$H$134</definedName>
    <definedName name="_xlnm.Print_Area" localSheetId="33">'KZN261'!$A$1:$H$134</definedName>
    <definedName name="_xlnm.Print_Area" localSheetId="34">'KZN262'!$A$1:$H$134</definedName>
    <definedName name="_xlnm.Print_Area" localSheetId="35">'KZN263'!$A$1:$H$135</definedName>
    <definedName name="_xlnm.Print_Area" localSheetId="36">'KZN265'!$A$1:$H$135</definedName>
    <definedName name="_xlnm.Print_Area" localSheetId="37">'KZN266'!$A$1:$H$135</definedName>
    <definedName name="_xlnm.Print_Area" localSheetId="38">'KZN271'!$A$1:$H$134</definedName>
    <definedName name="_xlnm.Print_Area" localSheetId="39">'KZN272'!$A$1:$H$134</definedName>
    <definedName name="_xlnm.Print_Area" localSheetId="40">'KZN275'!$A$1:$H$134</definedName>
    <definedName name="_xlnm.Print_Area" localSheetId="41">'KZN276'!$A$1:$H$134</definedName>
    <definedName name="_xlnm.Print_Area" localSheetId="42">'KZN281'!$A$1:$H$134</definedName>
    <definedName name="_xlnm.Print_Area" localSheetId="43">'KZN282'!$A$1:$H$134</definedName>
    <definedName name="_xlnm.Print_Area" localSheetId="44">'KZN284'!$A$1:$H$134</definedName>
    <definedName name="_xlnm.Print_Area" localSheetId="45">'KZN285'!$A$1:$H$134</definedName>
    <definedName name="_xlnm.Print_Area" localSheetId="46">'KZN286'!$A$1:$H$134</definedName>
    <definedName name="_xlnm.Print_Area" localSheetId="47">'KZN291'!$A$1:$H$134</definedName>
    <definedName name="_xlnm.Print_Area" localSheetId="48">'KZN292'!$A$1:$H$134</definedName>
    <definedName name="_xlnm.Print_Area" localSheetId="49">'KZN293'!$A$1:$H$134</definedName>
    <definedName name="_xlnm.Print_Area" localSheetId="50">'KZN294'!$A$1:$H$134</definedName>
    <definedName name="_xlnm.Print_Area" localSheetId="51">'KZN433'!$A$1:$H$134</definedName>
    <definedName name="_xlnm.Print_Area" localSheetId="52">'KZN434'!$A$1:$H$135</definedName>
    <definedName name="_xlnm.Print_Area" localSheetId="53">'KZN435'!$A$1:$H$134</definedName>
    <definedName name="_xlnm.Print_Area" localSheetId="54">'KZN436'!$A$1:$H$134</definedName>
    <definedName name="_xlnm.Print_Area" localSheetId="0">Summary!$A$1:$H$134</definedName>
  </definedNames>
  <calcPr calcId="162913"/>
</workbook>
</file>

<file path=xl/calcChain.xml><?xml version="1.0" encoding="utf-8"?>
<calcChain xmlns="http://schemas.openxmlformats.org/spreadsheetml/2006/main">
  <c r="F6" i="1" l="1"/>
  <c r="F76" i="1" l="1"/>
  <c r="G76" i="1"/>
  <c r="H76" i="1"/>
  <c r="G75" i="1" l="1"/>
  <c r="H75" i="1"/>
  <c r="F75" i="1"/>
  <c r="G66" i="1"/>
  <c r="H66" i="1"/>
  <c r="F66" i="1"/>
  <c r="F67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7" i="1"/>
  <c r="H68" i="1"/>
  <c r="H69" i="1"/>
  <c r="H71" i="1"/>
  <c r="H72" i="1"/>
  <c r="H73" i="1"/>
  <c r="H74" i="1"/>
  <c r="H77" i="1"/>
  <c r="H78" i="1"/>
  <c r="H80" i="1"/>
  <c r="H81" i="1"/>
  <c r="H82" i="1"/>
  <c r="H83" i="1"/>
  <c r="H84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7" i="1"/>
  <c r="G68" i="1"/>
  <c r="G69" i="1"/>
  <c r="G71" i="1"/>
  <c r="G72" i="1"/>
  <c r="G73" i="1"/>
  <c r="G74" i="1"/>
  <c r="G77" i="1"/>
  <c r="G78" i="1"/>
  <c r="G80" i="1"/>
  <c r="G81" i="1"/>
  <c r="G82" i="1"/>
  <c r="G83" i="1"/>
  <c r="G84" i="1"/>
  <c r="G48" i="1"/>
  <c r="H48" i="1"/>
  <c r="F68" i="1"/>
  <c r="F69" i="1"/>
  <c r="F71" i="1"/>
  <c r="F72" i="1"/>
  <c r="F73" i="1"/>
  <c r="F74" i="1"/>
  <c r="F77" i="1"/>
  <c r="F78" i="1"/>
  <c r="F80" i="1"/>
  <c r="F81" i="1"/>
  <c r="F82" i="1"/>
  <c r="F83" i="1"/>
  <c r="F84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47" i="1" l="1"/>
  <c r="F47" i="2"/>
  <c r="F47" i="3"/>
  <c r="F47" i="4"/>
  <c r="F47" i="5"/>
  <c r="F47" i="6"/>
  <c r="F47" i="7"/>
  <c r="F47" i="8"/>
  <c r="F47" i="9"/>
  <c r="F47" i="10"/>
  <c r="F47" i="11"/>
  <c r="F47" i="12"/>
  <c r="F47" i="13"/>
  <c r="F47" i="14"/>
  <c r="F47" i="15"/>
  <c r="F47" i="16"/>
  <c r="F47" i="17"/>
  <c r="F47" i="18"/>
  <c r="F47" i="19"/>
  <c r="F47" i="20"/>
  <c r="F47" i="21"/>
  <c r="F47" i="22"/>
  <c r="F47" i="23"/>
  <c r="F47" i="24"/>
  <c r="F47" i="25"/>
  <c r="F47" i="26"/>
  <c r="F47" i="27"/>
  <c r="F47" i="28"/>
  <c r="F47" i="29"/>
  <c r="F47" i="30"/>
  <c r="F47" i="31"/>
  <c r="F47" i="32"/>
  <c r="F47" i="33"/>
  <c r="F47" i="34"/>
  <c r="F47" i="35"/>
  <c r="F47" i="36"/>
  <c r="F47" i="37"/>
  <c r="F47" i="38"/>
  <c r="F47" i="39"/>
  <c r="F47" i="40"/>
  <c r="F47" i="41"/>
  <c r="F47" i="42"/>
  <c r="F47" i="43"/>
  <c r="F47" i="44"/>
  <c r="F47" i="45"/>
  <c r="F47" i="46"/>
  <c r="F47" i="47"/>
  <c r="F47" i="48"/>
  <c r="F47" i="49"/>
  <c r="F47" i="50"/>
  <c r="F47" i="51"/>
  <c r="F47" i="52"/>
  <c r="F47" i="53"/>
  <c r="F47" i="54"/>
  <c r="F47" i="55"/>
  <c r="H128" i="2" l="1"/>
  <c r="G128" i="2"/>
  <c r="F128" i="2"/>
  <c r="H122" i="2"/>
  <c r="G122" i="2"/>
  <c r="F122" i="2"/>
  <c r="H116" i="2"/>
  <c r="G116" i="2"/>
  <c r="F116" i="2"/>
  <c r="H110" i="2"/>
  <c r="G110" i="2"/>
  <c r="F110" i="2"/>
  <c r="H104" i="2"/>
  <c r="G104" i="2"/>
  <c r="F104" i="2"/>
  <c r="H98" i="2"/>
  <c r="G98" i="2"/>
  <c r="F98" i="2"/>
  <c r="H92" i="2"/>
  <c r="G92" i="2"/>
  <c r="F92" i="2"/>
  <c r="H86" i="2"/>
  <c r="G86" i="2"/>
  <c r="F86" i="2"/>
  <c r="H79" i="2"/>
  <c r="G79" i="2"/>
  <c r="F79" i="2"/>
  <c r="H70" i="2"/>
  <c r="G70" i="2"/>
  <c r="F70" i="2"/>
  <c r="H63" i="2"/>
  <c r="G63" i="2"/>
  <c r="F63" i="2"/>
  <c r="H47" i="2"/>
  <c r="G47" i="2"/>
  <c r="H128" i="3"/>
  <c r="G128" i="3"/>
  <c r="F128" i="3"/>
  <c r="H122" i="3"/>
  <c r="G122" i="3"/>
  <c r="F122" i="3"/>
  <c r="H116" i="3"/>
  <c r="G116" i="3"/>
  <c r="F116" i="3"/>
  <c r="H110" i="3"/>
  <c r="G110" i="3"/>
  <c r="F110" i="3"/>
  <c r="H104" i="3"/>
  <c r="G104" i="3"/>
  <c r="F104" i="3"/>
  <c r="H98" i="3"/>
  <c r="G98" i="3"/>
  <c r="F98" i="3"/>
  <c r="H92" i="3"/>
  <c r="G92" i="3"/>
  <c r="F92" i="3"/>
  <c r="H86" i="3"/>
  <c r="G86" i="3"/>
  <c r="F86" i="3"/>
  <c r="H79" i="3"/>
  <c r="G79" i="3"/>
  <c r="F79" i="3"/>
  <c r="H70" i="3"/>
  <c r="G70" i="3"/>
  <c r="F70" i="3"/>
  <c r="H63" i="3"/>
  <c r="G63" i="3"/>
  <c r="F63" i="3"/>
  <c r="H47" i="3"/>
  <c r="G47" i="3"/>
  <c r="H128" i="4"/>
  <c r="G128" i="4"/>
  <c r="F128" i="4"/>
  <c r="H122" i="4"/>
  <c r="G122" i="4"/>
  <c r="F122" i="4"/>
  <c r="H116" i="4"/>
  <c r="G116" i="4"/>
  <c r="F116" i="4"/>
  <c r="H110" i="4"/>
  <c r="G110" i="4"/>
  <c r="F110" i="4"/>
  <c r="H104" i="4"/>
  <c r="G104" i="4"/>
  <c r="F104" i="4"/>
  <c r="H98" i="4"/>
  <c r="G98" i="4"/>
  <c r="F98" i="4"/>
  <c r="H92" i="4"/>
  <c r="G92" i="4"/>
  <c r="F92" i="4"/>
  <c r="H86" i="4"/>
  <c r="G86" i="4"/>
  <c r="F86" i="4"/>
  <c r="H79" i="4"/>
  <c r="G79" i="4"/>
  <c r="F79" i="4"/>
  <c r="H70" i="4"/>
  <c r="G70" i="4"/>
  <c r="F70" i="4"/>
  <c r="H63" i="4"/>
  <c r="G63" i="4"/>
  <c r="F63" i="4"/>
  <c r="H47" i="4"/>
  <c r="G47" i="4"/>
  <c r="H128" i="5"/>
  <c r="G128" i="5"/>
  <c r="F128" i="5"/>
  <c r="H122" i="5"/>
  <c r="G122" i="5"/>
  <c r="F122" i="5"/>
  <c r="H116" i="5"/>
  <c r="G116" i="5"/>
  <c r="F116" i="5"/>
  <c r="H110" i="5"/>
  <c r="G110" i="5"/>
  <c r="F110" i="5"/>
  <c r="H104" i="5"/>
  <c r="G104" i="5"/>
  <c r="F104" i="5"/>
  <c r="H98" i="5"/>
  <c r="G98" i="5"/>
  <c r="F98" i="5"/>
  <c r="H92" i="5"/>
  <c r="G92" i="5"/>
  <c r="F92" i="5"/>
  <c r="H86" i="5"/>
  <c r="G86" i="5"/>
  <c r="F86" i="5"/>
  <c r="H79" i="5"/>
  <c r="G79" i="5"/>
  <c r="F79" i="5"/>
  <c r="H70" i="5"/>
  <c r="G70" i="5"/>
  <c r="F70" i="5"/>
  <c r="H63" i="5"/>
  <c r="G63" i="5"/>
  <c r="F63" i="5"/>
  <c r="H47" i="5"/>
  <c r="G47" i="5"/>
  <c r="H128" i="6"/>
  <c r="G128" i="6"/>
  <c r="F128" i="6"/>
  <c r="H122" i="6"/>
  <c r="G122" i="6"/>
  <c r="F122" i="6"/>
  <c r="H116" i="6"/>
  <c r="G116" i="6"/>
  <c r="F116" i="6"/>
  <c r="H110" i="6"/>
  <c r="G110" i="6"/>
  <c r="F110" i="6"/>
  <c r="H104" i="6"/>
  <c r="G104" i="6"/>
  <c r="F104" i="6"/>
  <c r="H98" i="6"/>
  <c r="G98" i="6"/>
  <c r="F98" i="6"/>
  <c r="H92" i="6"/>
  <c r="G92" i="6"/>
  <c r="F92" i="6"/>
  <c r="H86" i="6"/>
  <c r="G86" i="6"/>
  <c r="F86" i="6"/>
  <c r="H79" i="6"/>
  <c r="G79" i="6"/>
  <c r="F79" i="6"/>
  <c r="H70" i="6"/>
  <c r="G70" i="6"/>
  <c r="F70" i="6"/>
  <c r="H63" i="6"/>
  <c r="G63" i="6"/>
  <c r="F63" i="6"/>
  <c r="H47" i="6"/>
  <c r="G47" i="6"/>
  <c r="H128" i="7"/>
  <c r="G128" i="7"/>
  <c r="F128" i="7"/>
  <c r="H122" i="7"/>
  <c r="G122" i="7"/>
  <c r="F122" i="7"/>
  <c r="H116" i="7"/>
  <c r="G116" i="7"/>
  <c r="F116" i="7"/>
  <c r="H110" i="7"/>
  <c r="G110" i="7"/>
  <c r="F110" i="7"/>
  <c r="H104" i="7"/>
  <c r="G104" i="7"/>
  <c r="F104" i="7"/>
  <c r="H98" i="7"/>
  <c r="G98" i="7"/>
  <c r="F98" i="7"/>
  <c r="H92" i="7"/>
  <c r="G92" i="7"/>
  <c r="F92" i="7"/>
  <c r="H86" i="7"/>
  <c r="G86" i="7"/>
  <c r="F86" i="7"/>
  <c r="H79" i="7"/>
  <c r="G79" i="7"/>
  <c r="F79" i="7"/>
  <c r="H70" i="7"/>
  <c r="G70" i="7"/>
  <c r="F70" i="7"/>
  <c r="H63" i="7"/>
  <c r="G63" i="7"/>
  <c r="F63" i="7"/>
  <c r="H47" i="7"/>
  <c r="G47" i="7"/>
  <c r="H128" i="8"/>
  <c r="G128" i="8"/>
  <c r="F128" i="8"/>
  <c r="H122" i="8"/>
  <c r="G122" i="8"/>
  <c r="F122" i="8"/>
  <c r="H116" i="8"/>
  <c r="G116" i="8"/>
  <c r="F116" i="8"/>
  <c r="H110" i="8"/>
  <c r="G110" i="8"/>
  <c r="F110" i="8"/>
  <c r="H104" i="8"/>
  <c r="G104" i="8"/>
  <c r="F104" i="8"/>
  <c r="H98" i="8"/>
  <c r="G98" i="8"/>
  <c r="F98" i="8"/>
  <c r="H92" i="8"/>
  <c r="G92" i="8"/>
  <c r="F92" i="8"/>
  <c r="H86" i="8"/>
  <c r="G86" i="8"/>
  <c r="F86" i="8"/>
  <c r="H79" i="8"/>
  <c r="G79" i="8"/>
  <c r="F79" i="8"/>
  <c r="H70" i="8"/>
  <c r="G70" i="8"/>
  <c r="F70" i="8"/>
  <c r="H63" i="8"/>
  <c r="G63" i="8"/>
  <c r="F63" i="8"/>
  <c r="H47" i="8"/>
  <c r="G47" i="8"/>
  <c r="H128" i="9"/>
  <c r="G128" i="9"/>
  <c r="F128" i="9"/>
  <c r="H122" i="9"/>
  <c r="G122" i="9"/>
  <c r="F122" i="9"/>
  <c r="H116" i="9"/>
  <c r="G116" i="9"/>
  <c r="F116" i="9"/>
  <c r="H110" i="9"/>
  <c r="G110" i="9"/>
  <c r="F110" i="9"/>
  <c r="H104" i="9"/>
  <c r="G104" i="9"/>
  <c r="F104" i="9"/>
  <c r="H98" i="9"/>
  <c r="G98" i="9"/>
  <c r="F98" i="9"/>
  <c r="H92" i="9"/>
  <c r="G92" i="9"/>
  <c r="F92" i="9"/>
  <c r="H86" i="9"/>
  <c r="G86" i="9"/>
  <c r="F86" i="9"/>
  <c r="H79" i="9"/>
  <c r="G79" i="9"/>
  <c r="F79" i="9"/>
  <c r="H70" i="9"/>
  <c r="G70" i="9"/>
  <c r="F70" i="9"/>
  <c r="H63" i="9"/>
  <c r="G63" i="9"/>
  <c r="F63" i="9"/>
  <c r="H47" i="9"/>
  <c r="G47" i="9"/>
  <c r="H128" i="10"/>
  <c r="G128" i="10"/>
  <c r="F128" i="10"/>
  <c r="H122" i="10"/>
  <c r="G122" i="10"/>
  <c r="F122" i="10"/>
  <c r="H116" i="10"/>
  <c r="G116" i="10"/>
  <c r="F116" i="10"/>
  <c r="H110" i="10"/>
  <c r="G110" i="10"/>
  <c r="F110" i="10"/>
  <c r="H104" i="10"/>
  <c r="G104" i="10"/>
  <c r="F104" i="10"/>
  <c r="H98" i="10"/>
  <c r="G98" i="10"/>
  <c r="F98" i="10"/>
  <c r="H92" i="10"/>
  <c r="G92" i="10"/>
  <c r="F92" i="10"/>
  <c r="H86" i="10"/>
  <c r="G86" i="10"/>
  <c r="F86" i="10"/>
  <c r="H79" i="10"/>
  <c r="G79" i="10"/>
  <c r="F79" i="10"/>
  <c r="H70" i="10"/>
  <c r="G70" i="10"/>
  <c r="F70" i="10"/>
  <c r="H63" i="10"/>
  <c r="G63" i="10"/>
  <c r="F63" i="10"/>
  <c r="H47" i="10"/>
  <c r="G47" i="10"/>
  <c r="H128" i="11"/>
  <c r="G128" i="11"/>
  <c r="F128" i="11"/>
  <c r="H122" i="11"/>
  <c r="G122" i="11"/>
  <c r="F122" i="11"/>
  <c r="H116" i="11"/>
  <c r="G116" i="11"/>
  <c r="F116" i="11"/>
  <c r="H110" i="11"/>
  <c r="G110" i="11"/>
  <c r="F110" i="11"/>
  <c r="H104" i="11"/>
  <c r="G104" i="11"/>
  <c r="F104" i="11"/>
  <c r="H98" i="11"/>
  <c r="G98" i="11"/>
  <c r="F98" i="11"/>
  <c r="H92" i="11"/>
  <c r="G92" i="11"/>
  <c r="F92" i="11"/>
  <c r="H86" i="11"/>
  <c r="G86" i="11"/>
  <c r="F86" i="11"/>
  <c r="H79" i="11"/>
  <c r="G79" i="11"/>
  <c r="F79" i="11"/>
  <c r="H70" i="11"/>
  <c r="G70" i="11"/>
  <c r="F70" i="11"/>
  <c r="H63" i="11"/>
  <c r="G63" i="11"/>
  <c r="F63" i="11"/>
  <c r="H47" i="11"/>
  <c r="G47" i="11"/>
  <c r="H128" i="12"/>
  <c r="G128" i="12"/>
  <c r="F128" i="12"/>
  <c r="H122" i="12"/>
  <c r="G122" i="12"/>
  <c r="F122" i="12"/>
  <c r="H116" i="12"/>
  <c r="G116" i="12"/>
  <c r="F116" i="12"/>
  <c r="H110" i="12"/>
  <c r="G110" i="12"/>
  <c r="F110" i="12"/>
  <c r="H104" i="12"/>
  <c r="G104" i="12"/>
  <c r="F104" i="12"/>
  <c r="H98" i="12"/>
  <c r="G98" i="12"/>
  <c r="F98" i="12"/>
  <c r="H92" i="12"/>
  <c r="G92" i="12"/>
  <c r="F92" i="12"/>
  <c r="H86" i="12"/>
  <c r="G86" i="12"/>
  <c r="F86" i="12"/>
  <c r="H79" i="12"/>
  <c r="G79" i="12"/>
  <c r="F79" i="12"/>
  <c r="H70" i="12"/>
  <c r="G70" i="12"/>
  <c r="F70" i="12"/>
  <c r="H63" i="12"/>
  <c r="G63" i="12"/>
  <c r="F63" i="12"/>
  <c r="H47" i="12"/>
  <c r="G47" i="12"/>
  <c r="H128" i="13"/>
  <c r="G128" i="13"/>
  <c r="F128" i="13"/>
  <c r="H122" i="13"/>
  <c r="G122" i="13"/>
  <c r="F122" i="13"/>
  <c r="H116" i="13"/>
  <c r="G116" i="13"/>
  <c r="F116" i="13"/>
  <c r="H110" i="13"/>
  <c r="G110" i="13"/>
  <c r="F110" i="13"/>
  <c r="H104" i="13"/>
  <c r="G104" i="13"/>
  <c r="F104" i="13"/>
  <c r="H98" i="13"/>
  <c r="G98" i="13"/>
  <c r="F98" i="13"/>
  <c r="H92" i="13"/>
  <c r="G92" i="13"/>
  <c r="F92" i="13"/>
  <c r="H86" i="13"/>
  <c r="G86" i="13"/>
  <c r="F86" i="13"/>
  <c r="H79" i="13"/>
  <c r="G79" i="13"/>
  <c r="F79" i="13"/>
  <c r="H70" i="13"/>
  <c r="G70" i="13"/>
  <c r="F70" i="13"/>
  <c r="H63" i="13"/>
  <c r="G63" i="13"/>
  <c r="F63" i="13"/>
  <c r="H47" i="13"/>
  <c r="G47" i="13"/>
  <c r="H128" i="14"/>
  <c r="G128" i="14"/>
  <c r="F128" i="14"/>
  <c r="H122" i="14"/>
  <c r="G122" i="14"/>
  <c r="F122" i="14"/>
  <c r="H116" i="14"/>
  <c r="G116" i="14"/>
  <c r="F116" i="14"/>
  <c r="H110" i="14"/>
  <c r="G110" i="14"/>
  <c r="F110" i="14"/>
  <c r="H104" i="14"/>
  <c r="G104" i="14"/>
  <c r="F104" i="14"/>
  <c r="H98" i="14"/>
  <c r="G98" i="14"/>
  <c r="F98" i="14"/>
  <c r="H92" i="14"/>
  <c r="G92" i="14"/>
  <c r="F92" i="14"/>
  <c r="H86" i="14"/>
  <c r="G86" i="14"/>
  <c r="F86" i="14"/>
  <c r="H79" i="14"/>
  <c r="G79" i="14"/>
  <c r="F79" i="14"/>
  <c r="H70" i="14"/>
  <c r="G70" i="14"/>
  <c r="F70" i="14"/>
  <c r="H63" i="14"/>
  <c r="G63" i="14"/>
  <c r="F63" i="14"/>
  <c r="H47" i="14"/>
  <c r="G47" i="14"/>
  <c r="H128" i="15"/>
  <c r="G128" i="15"/>
  <c r="F128" i="15"/>
  <c r="H122" i="15"/>
  <c r="G122" i="15"/>
  <c r="F122" i="15"/>
  <c r="H116" i="15"/>
  <c r="G116" i="15"/>
  <c r="F116" i="15"/>
  <c r="H110" i="15"/>
  <c r="G110" i="15"/>
  <c r="F110" i="15"/>
  <c r="H104" i="15"/>
  <c r="G104" i="15"/>
  <c r="F104" i="15"/>
  <c r="H98" i="15"/>
  <c r="G98" i="15"/>
  <c r="F98" i="15"/>
  <c r="H92" i="15"/>
  <c r="G92" i="15"/>
  <c r="F92" i="15"/>
  <c r="H86" i="15"/>
  <c r="G86" i="15"/>
  <c r="F86" i="15"/>
  <c r="H79" i="15"/>
  <c r="G79" i="15"/>
  <c r="F79" i="15"/>
  <c r="H70" i="15"/>
  <c r="G70" i="15"/>
  <c r="F70" i="15"/>
  <c r="H63" i="15"/>
  <c r="G63" i="15"/>
  <c r="F63" i="15"/>
  <c r="H47" i="15"/>
  <c r="G47" i="15"/>
  <c r="H128" i="16"/>
  <c r="G128" i="16"/>
  <c r="F128" i="16"/>
  <c r="H122" i="16"/>
  <c r="G122" i="16"/>
  <c r="F122" i="16"/>
  <c r="H116" i="16"/>
  <c r="G116" i="16"/>
  <c r="F116" i="16"/>
  <c r="H110" i="16"/>
  <c r="G110" i="16"/>
  <c r="F110" i="16"/>
  <c r="H104" i="16"/>
  <c r="G104" i="16"/>
  <c r="F104" i="16"/>
  <c r="H98" i="16"/>
  <c r="G98" i="16"/>
  <c r="F98" i="16"/>
  <c r="H92" i="16"/>
  <c r="G92" i="16"/>
  <c r="F92" i="16"/>
  <c r="H86" i="16"/>
  <c r="G86" i="16"/>
  <c r="F86" i="16"/>
  <c r="H79" i="16"/>
  <c r="G79" i="16"/>
  <c r="F79" i="16"/>
  <c r="H70" i="16"/>
  <c r="G70" i="16"/>
  <c r="F70" i="16"/>
  <c r="H63" i="16"/>
  <c r="G63" i="16"/>
  <c r="F63" i="16"/>
  <c r="H47" i="16"/>
  <c r="G47" i="16"/>
  <c r="H128" i="17"/>
  <c r="G128" i="17"/>
  <c r="F128" i="17"/>
  <c r="H122" i="17"/>
  <c r="G122" i="17"/>
  <c r="F122" i="17"/>
  <c r="H116" i="17"/>
  <c r="G116" i="17"/>
  <c r="F116" i="17"/>
  <c r="H110" i="17"/>
  <c r="G110" i="17"/>
  <c r="F110" i="17"/>
  <c r="H104" i="17"/>
  <c r="G104" i="17"/>
  <c r="F104" i="17"/>
  <c r="H98" i="17"/>
  <c r="G98" i="17"/>
  <c r="F98" i="17"/>
  <c r="H92" i="17"/>
  <c r="G92" i="17"/>
  <c r="F92" i="17"/>
  <c r="H86" i="17"/>
  <c r="G86" i="17"/>
  <c r="F86" i="17"/>
  <c r="H79" i="17"/>
  <c r="G79" i="17"/>
  <c r="F79" i="17"/>
  <c r="H70" i="17"/>
  <c r="G70" i="17"/>
  <c r="F70" i="17"/>
  <c r="H63" i="17"/>
  <c r="G63" i="17"/>
  <c r="F63" i="17"/>
  <c r="H47" i="17"/>
  <c r="G47" i="17"/>
  <c r="H128" i="18"/>
  <c r="G128" i="18"/>
  <c r="F128" i="18"/>
  <c r="H122" i="18"/>
  <c r="G122" i="18"/>
  <c r="F122" i="18"/>
  <c r="H116" i="18"/>
  <c r="G116" i="18"/>
  <c r="F116" i="18"/>
  <c r="H110" i="18"/>
  <c r="G110" i="18"/>
  <c r="F110" i="18"/>
  <c r="H104" i="18"/>
  <c r="G104" i="18"/>
  <c r="F104" i="18"/>
  <c r="H98" i="18"/>
  <c r="G98" i="18"/>
  <c r="F98" i="18"/>
  <c r="H92" i="18"/>
  <c r="G92" i="18"/>
  <c r="F92" i="18"/>
  <c r="H86" i="18"/>
  <c r="G86" i="18"/>
  <c r="F86" i="18"/>
  <c r="H79" i="18"/>
  <c r="G79" i="18"/>
  <c r="F79" i="18"/>
  <c r="H70" i="18"/>
  <c r="G70" i="18"/>
  <c r="F70" i="18"/>
  <c r="H63" i="18"/>
  <c r="G63" i="18"/>
  <c r="F63" i="18"/>
  <c r="H47" i="18"/>
  <c r="G47" i="18"/>
  <c r="H128" i="19"/>
  <c r="G128" i="19"/>
  <c r="F128" i="19"/>
  <c r="H122" i="19"/>
  <c r="G122" i="19"/>
  <c r="F122" i="19"/>
  <c r="H116" i="19"/>
  <c r="G116" i="19"/>
  <c r="F116" i="19"/>
  <c r="H110" i="19"/>
  <c r="G110" i="19"/>
  <c r="F110" i="19"/>
  <c r="H104" i="19"/>
  <c r="G104" i="19"/>
  <c r="F104" i="19"/>
  <c r="H98" i="19"/>
  <c r="G98" i="19"/>
  <c r="F98" i="19"/>
  <c r="H92" i="19"/>
  <c r="G92" i="19"/>
  <c r="F92" i="19"/>
  <c r="H86" i="19"/>
  <c r="G86" i="19"/>
  <c r="F86" i="19"/>
  <c r="H79" i="19"/>
  <c r="G79" i="19"/>
  <c r="F79" i="19"/>
  <c r="H70" i="19"/>
  <c r="G70" i="19"/>
  <c r="F70" i="19"/>
  <c r="H63" i="19"/>
  <c r="G63" i="19"/>
  <c r="F63" i="19"/>
  <c r="H47" i="19"/>
  <c r="G47" i="19"/>
  <c r="H128" i="20"/>
  <c r="G128" i="20"/>
  <c r="F128" i="20"/>
  <c r="H122" i="20"/>
  <c r="G122" i="20"/>
  <c r="F122" i="20"/>
  <c r="H116" i="20"/>
  <c r="G116" i="20"/>
  <c r="F116" i="20"/>
  <c r="H110" i="20"/>
  <c r="G110" i="20"/>
  <c r="F110" i="20"/>
  <c r="H104" i="20"/>
  <c r="G104" i="20"/>
  <c r="F104" i="20"/>
  <c r="H98" i="20"/>
  <c r="G98" i="20"/>
  <c r="F98" i="20"/>
  <c r="H92" i="20"/>
  <c r="G92" i="20"/>
  <c r="F92" i="20"/>
  <c r="H86" i="20"/>
  <c r="G86" i="20"/>
  <c r="F86" i="20"/>
  <c r="H79" i="20"/>
  <c r="G79" i="20"/>
  <c r="F79" i="20"/>
  <c r="H70" i="20"/>
  <c r="G70" i="20"/>
  <c r="F70" i="20"/>
  <c r="H63" i="20"/>
  <c r="G63" i="20"/>
  <c r="F63" i="20"/>
  <c r="H47" i="20"/>
  <c r="G47" i="20"/>
  <c r="H128" i="21"/>
  <c r="G128" i="21"/>
  <c r="F128" i="21"/>
  <c r="H122" i="21"/>
  <c r="G122" i="21"/>
  <c r="F122" i="21"/>
  <c r="H116" i="21"/>
  <c r="G116" i="21"/>
  <c r="F116" i="21"/>
  <c r="H110" i="21"/>
  <c r="G110" i="21"/>
  <c r="F110" i="21"/>
  <c r="H104" i="21"/>
  <c r="G104" i="21"/>
  <c r="F104" i="21"/>
  <c r="H98" i="21"/>
  <c r="G98" i="21"/>
  <c r="F98" i="21"/>
  <c r="H92" i="21"/>
  <c r="G92" i="21"/>
  <c r="F92" i="21"/>
  <c r="H86" i="21"/>
  <c r="G86" i="21"/>
  <c r="F86" i="21"/>
  <c r="H79" i="21"/>
  <c r="G79" i="21"/>
  <c r="F79" i="21"/>
  <c r="H70" i="21"/>
  <c r="G70" i="21"/>
  <c r="F70" i="21"/>
  <c r="H63" i="21"/>
  <c r="G63" i="21"/>
  <c r="F63" i="21"/>
  <c r="H47" i="21"/>
  <c r="G47" i="21"/>
  <c r="H128" i="22"/>
  <c r="G128" i="22"/>
  <c r="F128" i="22"/>
  <c r="H122" i="22"/>
  <c r="G122" i="22"/>
  <c r="F122" i="22"/>
  <c r="H116" i="22"/>
  <c r="G116" i="22"/>
  <c r="F116" i="22"/>
  <c r="H110" i="22"/>
  <c r="G110" i="22"/>
  <c r="F110" i="22"/>
  <c r="H104" i="22"/>
  <c r="G104" i="22"/>
  <c r="F104" i="22"/>
  <c r="H98" i="22"/>
  <c r="G98" i="22"/>
  <c r="F98" i="22"/>
  <c r="H92" i="22"/>
  <c r="G92" i="22"/>
  <c r="F92" i="22"/>
  <c r="H86" i="22"/>
  <c r="G86" i="22"/>
  <c r="F86" i="22"/>
  <c r="H79" i="22"/>
  <c r="G79" i="22"/>
  <c r="F79" i="22"/>
  <c r="H70" i="22"/>
  <c r="G70" i="22"/>
  <c r="F70" i="22"/>
  <c r="H63" i="22"/>
  <c r="G63" i="22"/>
  <c r="F63" i="22"/>
  <c r="H47" i="22"/>
  <c r="G47" i="22"/>
  <c r="H128" i="23"/>
  <c r="G128" i="23"/>
  <c r="F128" i="23"/>
  <c r="H122" i="23"/>
  <c r="G122" i="23"/>
  <c r="F122" i="23"/>
  <c r="H116" i="23"/>
  <c r="G116" i="23"/>
  <c r="F116" i="23"/>
  <c r="H110" i="23"/>
  <c r="G110" i="23"/>
  <c r="F110" i="23"/>
  <c r="H104" i="23"/>
  <c r="G104" i="23"/>
  <c r="F104" i="23"/>
  <c r="H98" i="23"/>
  <c r="G98" i="23"/>
  <c r="F98" i="23"/>
  <c r="H92" i="23"/>
  <c r="G92" i="23"/>
  <c r="F92" i="23"/>
  <c r="H86" i="23"/>
  <c r="G86" i="23"/>
  <c r="F86" i="23"/>
  <c r="H79" i="23"/>
  <c r="G79" i="23"/>
  <c r="F79" i="23"/>
  <c r="H70" i="23"/>
  <c r="G70" i="23"/>
  <c r="F70" i="23"/>
  <c r="H63" i="23"/>
  <c r="G63" i="23"/>
  <c r="F63" i="23"/>
  <c r="H47" i="23"/>
  <c r="G47" i="23"/>
  <c r="H128" i="24"/>
  <c r="G128" i="24"/>
  <c r="F128" i="24"/>
  <c r="H122" i="24"/>
  <c r="G122" i="24"/>
  <c r="F122" i="24"/>
  <c r="H116" i="24"/>
  <c r="G116" i="24"/>
  <c r="F116" i="24"/>
  <c r="H110" i="24"/>
  <c r="G110" i="24"/>
  <c r="F110" i="24"/>
  <c r="H104" i="24"/>
  <c r="G104" i="24"/>
  <c r="F104" i="24"/>
  <c r="H98" i="24"/>
  <c r="G98" i="24"/>
  <c r="F98" i="24"/>
  <c r="H92" i="24"/>
  <c r="G92" i="24"/>
  <c r="F92" i="24"/>
  <c r="H86" i="24"/>
  <c r="G86" i="24"/>
  <c r="F86" i="24"/>
  <c r="H79" i="24"/>
  <c r="G79" i="24"/>
  <c r="F79" i="24"/>
  <c r="H70" i="24"/>
  <c r="G70" i="24"/>
  <c r="F70" i="24"/>
  <c r="H63" i="24"/>
  <c r="G63" i="24"/>
  <c r="F63" i="24"/>
  <c r="H47" i="24"/>
  <c r="G47" i="24"/>
  <c r="H128" i="25"/>
  <c r="G128" i="25"/>
  <c r="F128" i="25"/>
  <c r="H122" i="25"/>
  <c r="G122" i="25"/>
  <c r="F122" i="25"/>
  <c r="H116" i="25"/>
  <c r="G116" i="25"/>
  <c r="F116" i="25"/>
  <c r="H110" i="25"/>
  <c r="G110" i="25"/>
  <c r="F110" i="25"/>
  <c r="H104" i="25"/>
  <c r="G104" i="25"/>
  <c r="F104" i="25"/>
  <c r="H98" i="25"/>
  <c r="G98" i="25"/>
  <c r="F98" i="25"/>
  <c r="H92" i="25"/>
  <c r="G92" i="25"/>
  <c r="F92" i="25"/>
  <c r="H86" i="25"/>
  <c r="G86" i="25"/>
  <c r="F86" i="25"/>
  <c r="H79" i="25"/>
  <c r="G79" i="25"/>
  <c r="F79" i="25"/>
  <c r="H70" i="25"/>
  <c r="G70" i="25"/>
  <c r="F70" i="25"/>
  <c r="H63" i="25"/>
  <c r="G63" i="25"/>
  <c r="F63" i="25"/>
  <c r="H47" i="25"/>
  <c r="G47" i="25"/>
  <c r="H128" i="26"/>
  <c r="G128" i="26"/>
  <c r="F128" i="26"/>
  <c r="H122" i="26"/>
  <c r="G122" i="26"/>
  <c r="F122" i="26"/>
  <c r="H116" i="26"/>
  <c r="G116" i="26"/>
  <c r="F116" i="26"/>
  <c r="H110" i="26"/>
  <c r="G110" i="26"/>
  <c r="F110" i="26"/>
  <c r="H104" i="26"/>
  <c r="G104" i="26"/>
  <c r="F104" i="26"/>
  <c r="H98" i="26"/>
  <c r="G98" i="26"/>
  <c r="F98" i="26"/>
  <c r="H92" i="26"/>
  <c r="G92" i="26"/>
  <c r="F92" i="26"/>
  <c r="H86" i="26"/>
  <c r="G86" i="26"/>
  <c r="F86" i="26"/>
  <c r="H79" i="26"/>
  <c r="G79" i="26"/>
  <c r="F79" i="26"/>
  <c r="H70" i="26"/>
  <c r="G70" i="26"/>
  <c r="F70" i="26"/>
  <c r="H63" i="26"/>
  <c r="G63" i="26"/>
  <c r="F63" i="26"/>
  <c r="H47" i="26"/>
  <c r="G47" i="26"/>
  <c r="H128" i="27"/>
  <c r="G128" i="27"/>
  <c r="F128" i="27"/>
  <c r="H122" i="27"/>
  <c r="G122" i="27"/>
  <c r="F122" i="27"/>
  <c r="H116" i="27"/>
  <c r="G116" i="27"/>
  <c r="F116" i="27"/>
  <c r="H110" i="27"/>
  <c r="G110" i="27"/>
  <c r="F110" i="27"/>
  <c r="H104" i="27"/>
  <c r="G104" i="27"/>
  <c r="F104" i="27"/>
  <c r="H98" i="27"/>
  <c r="G98" i="27"/>
  <c r="F98" i="27"/>
  <c r="H92" i="27"/>
  <c r="G92" i="27"/>
  <c r="F92" i="27"/>
  <c r="H86" i="27"/>
  <c r="G86" i="27"/>
  <c r="F86" i="27"/>
  <c r="H79" i="27"/>
  <c r="G79" i="27"/>
  <c r="F79" i="27"/>
  <c r="H70" i="27"/>
  <c r="G70" i="27"/>
  <c r="F70" i="27"/>
  <c r="H63" i="27"/>
  <c r="G63" i="27"/>
  <c r="F63" i="27"/>
  <c r="H47" i="27"/>
  <c r="G47" i="27"/>
  <c r="H128" i="28"/>
  <c r="G128" i="28"/>
  <c r="F128" i="28"/>
  <c r="H122" i="28"/>
  <c r="G122" i="28"/>
  <c r="F122" i="28"/>
  <c r="H116" i="28"/>
  <c r="G116" i="28"/>
  <c r="F116" i="28"/>
  <c r="H110" i="28"/>
  <c r="G110" i="28"/>
  <c r="F110" i="28"/>
  <c r="H104" i="28"/>
  <c r="G104" i="28"/>
  <c r="F104" i="28"/>
  <c r="H98" i="28"/>
  <c r="G98" i="28"/>
  <c r="F98" i="28"/>
  <c r="H92" i="28"/>
  <c r="G92" i="28"/>
  <c r="F92" i="28"/>
  <c r="H86" i="28"/>
  <c r="G86" i="28"/>
  <c r="F86" i="28"/>
  <c r="H79" i="28"/>
  <c r="G79" i="28"/>
  <c r="F79" i="28"/>
  <c r="H70" i="28"/>
  <c r="G70" i="28"/>
  <c r="F70" i="28"/>
  <c r="H63" i="28"/>
  <c r="G63" i="28"/>
  <c r="F63" i="28"/>
  <c r="H47" i="28"/>
  <c r="G47" i="28"/>
  <c r="H128" i="29"/>
  <c r="G128" i="29"/>
  <c r="F128" i="29"/>
  <c r="H122" i="29"/>
  <c r="G122" i="29"/>
  <c r="F122" i="29"/>
  <c r="H116" i="29"/>
  <c r="G116" i="29"/>
  <c r="F116" i="29"/>
  <c r="H110" i="29"/>
  <c r="G110" i="29"/>
  <c r="F110" i="29"/>
  <c r="H104" i="29"/>
  <c r="G104" i="29"/>
  <c r="F104" i="29"/>
  <c r="H98" i="29"/>
  <c r="G98" i="29"/>
  <c r="F98" i="29"/>
  <c r="H92" i="29"/>
  <c r="G92" i="29"/>
  <c r="F92" i="29"/>
  <c r="H86" i="29"/>
  <c r="G86" i="29"/>
  <c r="F86" i="29"/>
  <c r="H79" i="29"/>
  <c r="G79" i="29"/>
  <c r="F79" i="29"/>
  <c r="H70" i="29"/>
  <c r="G70" i="29"/>
  <c r="F70" i="29"/>
  <c r="H63" i="29"/>
  <c r="G63" i="29"/>
  <c r="F63" i="29"/>
  <c r="H47" i="29"/>
  <c r="G47" i="29"/>
  <c r="H128" i="30"/>
  <c r="G128" i="30"/>
  <c r="F128" i="30"/>
  <c r="H122" i="30"/>
  <c r="G122" i="30"/>
  <c r="F122" i="30"/>
  <c r="H116" i="30"/>
  <c r="G116" i="30"/>
  <c r="F116" i="30"/>
  <c r="H110" i="30"/>
  <c r="G110" i="30"/>
  <c r="F110" i="30"/>
  <c r="H104" i="30"/>
  <c r="G104" i="30"/>
  <c r="F104" i="30"/>
  <c r="H98" i="30"/>
  <c r="G98" i="30"/>
  <c r="F98" i="30"/>
  <c r="H92" i="30"/>
  <c r="G92" i="30"/>
  <c r="F92" i="30"/>
  <c r="H86" i="30"/>
  <c r="G86" i="30"/>
  <c r="F86" i="30"/>
  <c r="H79" i="30"/>
  <c r="G79" i="30"/>
  <c r="F79" i="30"/>
  <c r="H70" i="30"/>
  <c r="G70" i="30"/>
  <c r="F70" i="30"/>
  <c r="H63" i="30"/>
  <c r="G63" i="30"/>
  <c r="F63" i="30"/>
  <c r="H47" i="30"/>
  <c r="G47" i="30"/>
  <c r="H128" i="31"/>
  <c r="G128" i="31"/>
  <c r="F128" i="31"/>
  <c r="H122" i="31"/>
  <c r="G122" i="31"/>
  <c r="F122" i="31"/>
  <c r="H116" i="31"/>
  <c r="G116" i="31"/>
  <c r="F116" i="31"/>
  <c r="H110" i="31"/>
  <c r="G110" i="31"/>
  <c r="F110" i="31"/>
  <c r="H104" i="31"/>
  <c r="G104" i="31"/>
  <c r="F104" i="31"/>
  <c r="H98" i="31"/>
  <c r="G98" i="31"/>
  <c r="F98" i="31"/>
  <c r="H92" i="31"/>
  <c r="G92" i="31"/>
  <c r="F92" i="31"/>
  <c r="H86" i="31"/>
  <c r="G86" i="31"/>
  <c r="F86" i="31"/>
  <c r="H79" i="31"/>
  <c r="G79" i="31"/>
  <c r="F79" i="31"/>
  <c r="H70" i="31"/>
  <c r="G70" i="31"/>
  <c r="F70" i="31"/>
  <c r="H63" i="31"/>
  <c r="G63" i="31"/>
  <c r="F63" i="31"/>
  <c r="H47" i="31"/>
  <c r="G47" i="31"/>
  <c r="H128" i="32"/>
  <c r="G128" i="32"/>
  <c r="F128" i="32"/>
  <c r="H122" i="32"/>
  <c r="G122" i="32"/>
  <c r="F122" i="32"/>
  <c r="H116" i="32"/>
  <c r="G116" i="32"/>
  <c r="F116" i="32"/>
  <c r="H110" i="32"/>
  <c r="G110" i="32"/>
  <c r="F110" i="32"/>
  <c r="H104" i="32"/>
  <c r="G104" i="32"/>
  <c r="F104" i="32"/>
  <c r="H98" i="32"/>
  <c r="G98" i="32"/>
  <c r="F98" i="32"/>
  <c r="H92" i="32"/>
  <c r="G92" i="32"/>
  <c r="F92" i="32"/>
  <c r="H86" i="32"/>
  <c r="G86" i="32"/>
  <c r="F86" i="32"/>
  <c r="H79" i="32"/>
  <c r="G79" i="32"/>
  <c r="F79" i="32"/>
  <c r="H70" i="32"/>
  <c r="G70" i="32"/>
  <c r="F70" i="32"/>
  <c r="H63" i="32"/>
  <c r="G63" i="32"/>
  <c r="F63" i="32"/>
  <c r="H47" i="32"/>
  <c r="G47" i="32"/>
  <c r="H128" i="33"/>
  <c r="G128" i="33"/>
  <c r="F128" i="33"/>
  <c r="H122" i="33"/>
  <c r="G122" i="33"/>
  <c r="F122" i="33"/>
  <c r="H116" i="33"/>
  <c r="G116" i="33"/>
  <c r="F116" i="33"/>
  <c r="H110" i="33"/>
  <c r="G110" i="33"/>
  <c r="F110" i="33"/>
  <c r="H104" i="33"/>
  <c r="G104" i="33"/>
  <c r="F104" i="33"/>
  <c r="H98" i="33"/>
  <c r="G98" i="33"/>
  <c r="F98" i="33"/>
  <c r="H92" i="33"/>
  <c r="G92" i="33"/>
  <c r="F92" i="33"/>
  <c r="H86" i="33"/>
  <c r="G86" i="33"/>
  <c r="F86" i="33"/>
  <c r="H79" i="33"/>
  <c r="G79" i="33"/>
  <c r="F79" i="33"/>
  <c r="H70" i="33"/>
  <c r="G70" i="33"/>
  <c r="F70" i="33"/>
  <c r="H63" i="33"/>
  <c r="G63" i="33"/>
  <c r="F63" i="33"/>
  <c r="H47" i="33"/>
  <c r="G47" i="33"/>
  <c r="H128" i="34"/>
  <c r="G128" i="34"/>
  <c r="F128" i="34"/>
  <c r="H122" i="34"/>
  <c r="G122" i="34"/>
  <c r="F122" i="34"/>
  <c r="H116" i="34"/>
  <c r="G116" i="34"/>
  <c r="F116" i="34"/>
  <c r="H110" i="34"/>
  <c r="G110" i="34"/>
  <c r="F110" i="34"/>
  <c r="H104" i="34"/>
  <c r="G104" i="34"/>
  <c r="F104" i="34"/>
  <c r="H98" i="34"/>
  <c r="G98" i="34"/>
  <c r="F98" i="34"/>
  <c r="H92" i="34"/>
  <c r="G92" i="34"/>
  <c r="F92" i="34"/>
  <c r="H86" i="34"/>
  <c r="G86" i="34"/>
  <c r="F86" i="34"/>
  <c r="H79" i="34"/>
  <c r="G79" i="34"/>
  <c r="F79" i="34"/>
  <c r="H70" i="34"/>
  <c r="G70" i="34"/>
  <c r="F70" i="34"/>
  <c r="H63" i="34"/>
  <c r="G63" i="34"/>
  <c r="F63" i="34"/>
  <c r="H47" i="34"/>
  <c r="G47" i="34"/>
  <c r="H128" i="35"/>
  <c r="G128" i="35"/>
  <c r="F128" i="35"/>
  <c r="H122" i="35"/>
  <c r="G122" i="35"/>
  <c r="F122" i="35"/>
  <c r="H116" i="35"/>
  <c r="G116" i="35"/>
  <c r="F116" i="35"/>
  <c r="H110" i="35"/>
  <c r="G110" i="35"/>
  <c r="F110" i="35"/>
  <c r="H104" i="35"/>
  <c r="G104" i="35"/>
  <c r="F104" i="35"/>
  <c r="H98" i="35"/>
  <c r="G98" i="35"/>
  <c r="F98" i="35"/>
  <c r="H92" i="35"/>
  <c r="G92" i="35"/>
  <c r="F92" i="35"/>
  <c r="H86" i="35"/>
  <c r="G86" i="35"/>
  <c r="F86" i="35"/>
  <c r="H79" i="35"/>
  <c r="G79" i="35"/>
  <c r="F79" i="35"/>
  <c r="H70" i="35"/>
  <c r="G70" i="35"/>
  <c r="F70" i="35"/>
  <c r="H63" i="35"/>
  <c r="G63" i="35"/>
  <c r="F63" i="35"/>
  <c r="H47" i="35"/>
  <c r="G47" i="35"/>
  <c r="H128" i="36"/>
  <c r="G128" i="36"/>
  <c r="F128" i="36"/>
  <c r="H122" i="36"/>
  <c r="G122" i="36"/>
  <c r="F122" i="36"/>
  <c r="H116" i="36"/>
  <c r="G116" i="36"/>
  <c r="F116" i="36"/>
  <c r="H110" i="36"/>
  <c r="G110" i="36"/>
  <c r="F110" i="36"/>
  <c r="H104" i="36"/>
  <c r="G104" i="36"/>
  <c r="F104" i="36"/>
  <c r="H98" i="36"/>
  <c r="G98" i="36"/>
  <c r="F98" i="36"/>
  <c r="H92" i="36"/>
  <c r="G92" i="36"/>
  <c r="F92" i="36"/>
  <c r="H86" i="36"/>
  <c r="G86" i="36"/>
  <c r="F86" i="36"/>
  <c r="H79" i="36"/>
  <c r="G79" i="36"/>
  <c r="F79" i="36"/>
  <c r="H70" i="36"/>
  <c r="G70" i="36"/>
  <c r="F70" i="36"/>
  <c r="H63" i="36"/>
  <c r="G63" i="36"/>
  <c r="F63" i="36"/>
  <c r="H47" i="36"/>
  <c r="G47" i="36"/>
  <c r="H128" i="37"/>
  <c r="G128" i="37"/>
  <c r="F128" i="37"/>
  <c r="H122" i="37"/>
  <c r="G122" i="37"/>
  <c r="F122" i="37"/>
  <c r="H116" i="37"/>
  <c r="G116" i="37"/>
  <c r="F116" i="37"/>
  <c r="H110" i="37"/>
  <c r="G110" i="37"/>
  <c r="F110" i="37"/>
  <c r="H104" i="37"/>
  <c r="G104" i="37"/>
  <c r="F104" i="37"/>
  <c r="H98" i="37"/>
  <c r="G98" i="37"/>
  <c r="F98" i="37"/>
  <c r="H92" i="37"/>
  <c r="G92" i="37"/>
  <c r="F92" i="37"/>
  <c r="H86" i="37"/>
  <c r="G86" i="37"/>
  <c r="F86" i="37"/>
  <c r="H79" i="37"/>
  <c r="G79" i="37"/>
  <c r="F79" i="37"/>
  <c r="H70" i="37"/>
  <c r="G70" i="37"/>
  <c r="F70" i="37"/>
  <c r="H63" i="37"/>
  <c r="G63" i="37"/>
  <c r="F63" i="37"/>
  <c r="H47" i="37"/>
  <c r="G47" i="37"/>
  <c r="H128" i="38"/>
  <c r="G128" i="38"/>
  <c r="F128" i="38"/>
  <c r="H122" i="38"/>
  <c r="G122" i="38"/>
  <c r="F122" i="38"/>
  <c r="H116" i="38"/>
  <c r="G116" i="38"/>
  <c r="F116" i="38"/>
  <c r="H110" i="38"/>
  <c r="G110" i="38"/>
  <c r="F110" i="38"/>
  <c r="H104" i="38"/>
  <c r="G104" i="38"/>
  <c r="F104" i="38"/>
  <c r="H98" i="38"/>
  <c r="G98" i="38"/>
  <c r="F98" i="38"/>
  <c r="H92" i="38"/>
  <c r="G92" i="38"/>
  <c r="F92" i="38"/>
  <c r="H86" i="38"/>
  <c r="G86" i="38"/>
  <c r="F86" i="38"/>
  <c r="H79" i="38"/>
  <c r="G79" i="38"/>
  <c r="F79" i="38"/>
  <c r="H70" i="38"/>
  <c r="G70" i="38"/>
  <c r="F70" i="38"/>
  <c r="H63" i="38"/>
  <c r="G63" i="38"/>
  <c r="F63" i="38"/>
  <c r="H47" i="38"/>
  <c r="G47" i="38"/>
  <c r="H128" i="39"/>
  <c r="G128" i="39"/>
  <c r="F128" i="39"/>
  <c r="H122" i="39"/>
  <c r="G122" i="39"/>
  <c r="F122" i="39"/>
  <c r="H116" i="39"/>
  <c r="G116" i="39"/>
  <c r="F116" i="39"/>
  <c r="H110" i="39"/>
  <c r="G110" i="39"/>
  <c r="F110" i="39"/>
  <c r="H104" i="39"/>
  <c r="G104" i="39"/>
  <c r="F104" i="39"/>
  <c r="H98" i="39"/>
  <c r="G98" i="39"/>
  <c r="F98" i="39"/>
  <c r="H92" i="39"/>
  <c r="G92" i="39"/>
  <c r="F92" i="39"/>
  <c r="H86" i="39"/>
  <c r="G86" i="39"/>
  <c r="F86" i="39"/>
  <c r="H79" i="39"/>
  <c r="G79" i="39"/>
  <c r="F79" i="39"/>
  <c r="H70" i="39"/>
  <c r="G70" i="39"/>
  <c r="F70" i="39"/>
  <c r="H63" i="39"/>
  <c r="G63" i="39"/>
  <c r="F63" i="39"/>
  <c r="H47" i="39"/>
  <c r="G47" i="39"/>
  <c r="H128" i="40"/>
  <c r="G128" i="40"/>
  <c r="F128" i="40"/>
  <c r="H122" i="40"/>
  <c r="G122" i="40"/>
  <c r="F122" i="40"/>
  <c r="H116" i="40"/>
  <c r="G116" i="40"/>
  <c r="F116" i="40"/>
  <c r="H110" i="40"/>
  <c r="G110" i="40"/>
  <c r="F110" i="40"/>
  <c r="H104" i="40"/>
  <c r="G104" i="40"/>
  <c r="F104" i="40"/>
  <c r="H98" i="40"/>
  <c r="G98" i="40"/>
  <c r="F98" i="40"/>
  <c r="H92" i="40"/>
  <c r="G92" i="40"/>
  <c r="F92" i="40"/>
  <c r="H86" i="40"/>
  <c r="G86" i="40"/>
  <c r="F86" i="40"/>
  <c r="H79" i="40"/>
  <c r="G79" i="40"/>
  <c r="F79" i="40"/>
  <c r="H70" i="40"/>
  <c r="G70" i="40"/>
  <c r="F70" i="40"/>
  <c r="H63" i="40"/>
  <c r="G63" i="40"/>
  <c r="F63" i="40"/>
  <c r="H47" i="40"/>
  <c r="G47" i="40"/>
  <c r="H128" i="41"/>
  <c r="G128" i="41"/>
  <c r="F128" i="41"/>
  <c r="H122" i="41"/>
  <c r="G122" i="41"/>
  <c r="F122" i="41"/>
  <c r="H116" i="41"/>
  <c r="G116" i="41"/>
  <c r="F116" i="41"/>
  <c r="H110" i="41"/>
  <c r="G110" i="41"/>
  <c r="F110" i="41"/>
  <c r="H104" i="41"/>
  <c r="G104" i="41"/>
  <c r="F104" i="41"/>
  <c r="H98" i="41"/>
  <c r="G98" i="41"/>
  <c r="F98" i="41"/>
  <c r="H92" i="41"/>
  <c r="G92" i="41"/>
  <c r="F92" i="41"/>
  <c r="H86" i="41"/>
  <c r="G86" i="41"/>
  <c r="F86" i="41"/>
  <c r="H79" i="41"/>
  <c r="G79" i="41"/>
  <c r="F79" i="41"/>
  <c r="H70" i="41"/>
  <c r="G70" i="41"/>
  <c r="F70" i="41"/>
  <c r="H63" i="41"/>
  <c r="G63" i="41"/>
  <c r="F63" i="41"/>
  <c r="H47" i="41"/>
  <c r="G47" i="41"/>
  <c r="H128" i="42"/>
  <c r="G128" i="42"/>
  <c r="F128" i="42"/>
  <c r="H122" i="42"/>
  <c r="G122" i="42"/>
  <c r="F122" i="42"/>
  <c r="H116" i="42"/>
  <c r="G116" i="42"/>
  <c r="F116" i="42"/>
  <c r="H110" i="42"/>
  <c r="G110" i="42"/>
  <c r="F110" i="42"/>
  <c r="H104" i="42"/>
  <c r="G104" i="42"/>
  <c r="F104" i="42"/>
  <c r="H98" i="42"/>
  <c r="G98" i="42"/>
  <c r="F98" i="42"/>
  <c r="H92" i="42"/>
  <c r="G92" i="42"/>
  <c r="F92" i="42"/>
  <c r="H86" i="42"/>
  <c r="G86" i="42"/>
  <c r="F86" i="42"/>
  <c r="H79" i="42"/>
  <c r="G79" i="42"/>
  <c r="F79" i="42"/>
  <c r="H70" i="42"/>
  <c r="G70" i="42"/>
  <c r="F70" i="42"/>
  <c r="H63" i="42"/>
  <c r="G63" i="42"/>
  <c r="F63" i="42"/>
  <c r="H47" i="42"/>
  <c r="G47" i="42"/>
  <c r="H128" i="43"/>
  <c r="G128" i="43"/>
  <c r="F128" i="43"/>
  <c r="H122" i="43"/>
  <c r="G122" i="43"/>
  <c r="F122" i="43"/>
  <c r="H116" i="43"/>
  <c r="G116" i="43"/>
  <c r="F116" i="43"/>
  <c r="H110" i="43"/>
  <c r="G110" i="43"/>
  <c r="F110" i="43"/>
  <c r="H104" i="43"/>
  <c r="G104" i="43"/>
  <c r="F104" i="43"/>
  <c r="H98" i="43"/>
  <c r="G98" i="43"/>
  <c r="F98" i="43"/>
  <c r="H92" i="43"/>
  <c r="G92" i="43"/>
  <c r="F92" i="43"/>
  <c r="H86" i="43"/>
  <c r="G86" i="43"/>
  <c r="F86" i="43"/>
  <c r="H79" i="43"/>
  <c r="G79" i="43"/>
  <c r="F79" i="43"/>
  <c r="H70" i="43"/>
  <c r="G70" i="43"/>
  <c r="F70" i="43"/>
  <c r="H63" i="43"/>
  <c r="G63" i="43"/>
  <c r="F63" i="43"/>
  <c r="H47" i="43"/>
  <c r="G47" i="43"/>
  <c r="H128" i="44"/>
  <c r="G128" i="44"/>
  <c r="F128" i="44"/>
  <c r="H122" i="44"/>
  <c r="G122" i="44"/>
  <c r="F122" i="44"/>
  <c r="H116" i="44"/>
  <c r="G116" i="44"/>
  <c r="F116" i="44"/>
  <c r="H110" i="44"/>
  <c r="G110" i="44"/>
  <c r="F110" i="44"/>
  <c r="H104" i="44"/>
  <c r="G104" i="44"/>
  <c r="F104" i="44"/>
  <c r="H98" i="44"/>
  <c r="G98" i="44"/>
  <c r="F98" i="44"/>
  <c r="H92" i="44"/>
  <c r="G92" i="44"/>
  <c r="F92" i="44"/>
  <c r="H86" i="44"/>
  <c r="G86" i="44"/>
  <c r="F86" i="44"/>
  <c r="H79" i="44"/>
  <c r="G79" i="44"/>
  <c r="F79" i="44"/>
  <c r="H70" i="44"/>
  <c r="G70" i="44"/>
  <c r="F70" i="44"/>
  <c r="H63" i="44"/>
  <c r="G63" i="44"/>
  <c r="F63" i="44"/>
  <c r="H47" i="44"/>
  <c r="G47" i="44"/>
  <c r="H128" i="45"/>
  <c r="G128" i="45"/>
  <c r="F128" i="45"/>
  <c r="H122" i="45"/>
  <c r="G122" i="45"/>
  <c r="F122" i="45"/>
  <c r="H116" i="45"/>
  <c r="G116" i="45"/>
  <c r="F116" i="45"/>
  <c r="H110" i="45"/>
  <c r="G110" i="45"/>
  <c r="F110" i="45"/>
  <c r="H104" i="45"/>
  <c r="G104" i="45"/>
  <c r="F104" i="45"/>
  <c r="H98" i="45"/>
  <c r="G98" i="45"/>
  <c r="F98" i="45"/>
  <c r="H92" i="45"/>
  <c r="G92" i="45"/>
  <c r="F92" i="45"/>
  <c r="H86" i="45"/>
  <c r="G86" i="45"/>
  <c r="F86" i="45"/>
  <c r="H79" i="45"/>
  <c r="G79" i="45"/>
  <c r="F79" i="45"/>
  <c r="H70" i="45"/>
  <c r="G70" i="45"/>
  <c r="F70" i="45"/>
  <c r="H63" i="45"/>
  <c r="G63" i="45"/>
  <c r="F63" i="45"/>
  <c r="H47" i="45"/>
  <c r="G47" i="45"/>
  <c r="H128" i="46"/>
  <c r="G128" i="46"/>
  <c r="F128" i="46"/>
  <c r="H122" i="46"/>
  <c r="G122" i="46"/>
  <c r="F122" i="46"/>
  <c r="H116" i="46"/>
  <c r="G116" i="46"/>
  <c r="F116" i="46"/>
  <c r="H110" i="46"/>
  <c r="G110" i="46"/>
  <c r="F110" i="46"/>
  <c r="H104" i="46"/>
  <c r="G104" i="46"/>
  <c r="F104" i="46"/>
  <c r="H98" i="46"/>
  <c r="G98" i="46"/>
  <c r="F98" i="46"/>
  <c r="H92" i="46"/>
  <c r="G92" i="46"/>
  <c r="F92" i="46"/>
  <c r="H86" i="46"/>
  <c r="G86" i="46"/>
  <c r="F86" i="46"/>
  <c r="H79" i="46"/>
  <c r="G79" i="46"/>
  <c r="F79" i="46"/>
  <c r="H70" i="46"/>
  <c r="G70" i="46"/>
  <c r="F70" i="46"/>
  <c r="H63" i="46"/>
  <c r="G63" i="46"/>
  <c r="F63" i="46"/>
  <c r="H47" i="46"/>
  <c r="G47" i="46"/>
  <c r="H128" i="47"/>
  <c r="G128" i="47"/>
  <c r="F128" i="47"/>
  <c r="H122" i="47"/>
  <c r="G122" i="47"/>
  <c r="F122" i="47"/>
  <c r="H116" i="47"/>
  <c r="G116" i="47"/>
  <c r="F116" i="47"/>
  <c r="H110" i="47"/>
  <c r="G110" i="47"/>
  <c r="F110" i="47"/>
  <c r="H104" i="47"/>
  <c r="G104" i="47"/>
  <c r="F104" i="47"/>
  <c r="H98" i="47"/>
  <c r="G98" i="47"/>
  <c r="F98" i="47"/>
  <c r="H92" i="47"/>
  <c r="G92" i="47"/>
  <c r="F92" i="47"/>
  <c r="H86" i="47"/>
  <c r="G86" i="47"/>
  <c r="F86" i="47"/>
  <c r="H79" i="47"/>
  <c r="G79" i="47"/>
  <c r="F79" i="47"/>
  <c r="H70" i="47"/>
  <c r="G70" i="47"/>
  <c r="F70" i="47"/>
  <c r="H63" i="47"/>
  <c r="G63" i="47"/>
  <c r="F63" i="47"/>
  <c r="H47" i="47"/>
  <c r="G47" i="47"/>
  <c r="H128" i="48"/>
  <c r="G128" i="48"/>
  <c r="F128" i="48"/>
  <c r="H122" i="48"/>
  <c r="G122" i="48"/>
  <c r="F122" i="48"/>
  <c r="H116" i="48"/>
  <c r="G116" i="48"/>
  <c r="F116" i="48"/>
  <c r="H110" i="48"/>
  <c r="G110" i="48"/>
  <c r="F110" i="48"/>
  <c r="H104" i="48"/>
  <c r="G104" i="48"/>
  <c r="F104" i="48"/>
  <c r="H98" i="48"/>
  <c r="G98" i="48"/>
  <c r="F98" i="48"/>
  <c r="H92" i="48"/>
  <c r="G92" i="48"/>
  <c r="F92" i="48"/>
  <c r="H86" i="48"/>
  <c r="G86" i="48"/>
  <c r="F86" i="48"/>
  <c r="H79" i="48"/>
  <c r="G79" i="48"/>
  <c r="F79" i="48"/>
  <c r="H70" i="48"/>
  <c r="G70" i="48"/>
  <c r="F70" i="48"/>
  <c r="H63" i="48"/>
  <c r="G63" i="48"/>
  <c r="F63" i="48"/>
  <c r="H47" i="48"/>
  <c r="G47" i="48"/>
  <c r="H128" i="49"/>
  <c r="G128" i="49"/>
  <c r="F128" i="49"/>
  <c r="H122" i="49"/>
  <c r="G122" i="49"/>
  <c r="F122" i="49"/>
  <c r="H116" i="49"/>
  <c r="G116" i="49"/>
  <c r="F116" i="49"/>
  <c r="H110" i="49"/>
  <c r="G110" i="49"/>
  <c r="F110" i="49"/>
  <c r="H104" i="49"/>
  <c r="G104" i="49"/>
  <c r="F104" i="49"/>
  <c r="H98" i="49"/>
  <c r="G98" i="49"/>
  <c r="F98" i="49"/>
  <c r="H92" i="49"/>
  <c r="G92" i="49"/>
  <c r="F92" i="49"/>
  <c r="H86" i="49"/>
  <c r="G86" i="49"/>
  <c r="F86" i="49"/>
  <c r="H79" i="49"/>
  <c r="G79" i="49"/>
  <c r="F79" i="49"/>
  <c r="H70" i="49"/>
  <c r="G70" i="49"/>
  <c r="F70" i="49"/>
  <c r="H63" i="49"/>
  <c r="G63" i="49"/>
  <c r="F63" i="49"/>
  <c r="H47" i="49"/>
  <c r="G47" i="49"/>
  <c r="H128" i="50"/>
  <c r="G128" i="50"/>
  <c r="F128" i="50"/>
  <c r="H122" i="50"/>
  <c r="G122" i="50"/>
  <c r="F122" i="50"/>
  <c r="H116" i="50"/>
  <c r="G116" i="50"/>
  <c r="F116" i="50"/>
  <c r="H110" i="50"/>
  <c r="G110" i="50"/>
  <c r="F110" i="50"/>
  <c r="H104" i="50"/>
  <c r="G104" i="50"/>
  <c r="F104" i="50"/>
  <c r="H98" i="50"/>
  <c r="G98" i="50"/>
  <c r="F98" i="50"/>
  <c r="H92" i="50"/>
  <c r="G92" i="50"/>
  <c r="F92" i="50"/>
  <c r="H86" i="50"/>
  <c r="G86" i="50"/>
  <c r="F86" i="50"/>
  <c r="H79" i="50"/>
  <c r="G79" i="50"/>
  <c r="F79" i="50"/>
  <c r="H70" i="50"/>
  <c r="G70" i="50"/>
  <c r="F70" i="50"/>
  <c r="H63" i="50"/>
  <c r="G63" i="50"/>
  <c r="F63" i="50"/>
  <c r="H47" i="50"/>
  <c r="G47" i="50"/>
  <c r="H128" i="51"/>
  <c r="G128" i="51"/>
  <c r="F128" i="51"/>
  <c r="H122" i="51"/>
  <c r="G122" i="51"/>
  <c r="F122" i="51"/>
  <c r="H116" i="51"/>
  <c r="G116" i="51"/>
  <c r="F116" i="51"/>
  <c r="H110" i="51"/>
  <c r="G110" i="51"/>
  <c r="F110" i="51"/>
  <c r="H104" i="51"/>
  <c r="G104" i="51"/>
  <c r="F104" i="51"/>
  <c r="H98" i="51"/>
  <c r="G98" i="51"/>
  <c r="F98" i="51"/>
  <c r="H92" i="51"/>
  <c r="G92" i="51"/>
  <c r="F92" i="51"/>
  <c r="H86" i="51"/>
  <c r="G86" i="51"/>
  <c r="F86" i="51"/>
  <c r="H79" i="51"/>
  <c r="G79" i="51"/>
  <c r="F79" i="51"/>
  <c r="H70" i="51"/>
  <c r="G70" i="51"/>
  <c r="F70" i="51"/>
  <c r="H63" i="51"/>
  <c r="G63" i="51"/>
  <c r="F63" i="51"/>
  <c r="H47" i="51"/>
  <c r="G47" i="51"/>
  <c r="H128" i="52"/>
  <c r="G128" i="52"/>
  <c r="F128" i="52"/>
  <c r="H122" i="52"/>
  <c r="G122" i="52"/>
  <c r="F122" i="52"/>
  <c r="H116" i="52"/>
  <c r="G116" i="52"/>
  <c r="F116" i="52"/>
  <c r="H110" i="52"/>
  <c r="G110" i="52"/>
  <c r="F110" i="52"/>
  <c r="H104" i="52"/>
  <c r="G104" i="52"/>
  <c r="F104" i="52"/>
  <c r="H98" i="52"/>
  <c r="G98" i="52"/>
  <c r="F98" i="52"/>
  <c r="H92" i="52"/>
  <c r="G92" i="52"/>
  <c r="F92" i="52"/>
  <c r="H86" i="52"/>
  <c r="G86" i="52"/>
  <c r="F86" i="52"/>
  <c r="H79" i="52"/>
  <c r="G79" i="52"/>
  <c r="F79" i="52"/>
  <c r="H70" i="52"/>
  <c r="G70" i="52"/>
  <c r="F70" i="52"/>
  <c r="H63" i="52"/>
  <c r="G63" i="52"/>
  <c r="F63" i="52"/>
  <c r="H47" i="52"/>
  <c r="G47" i="52"/>
  <c r="H128" i="53"/>
  <c r="G128" i="53"/>
  <c r="F128" i="53"/>
  <c r="H122" i="53"/>
  <c r="G122" i="53"/>
  <c r="F122" i="53"/>
  <c r="H116" i="53"/>
  <c r="G116" i="53"/>
  <c r="F116" i="53"/>
  <c r="H110" i="53"/>
  <c r="G110" i="53"/>
  <c r="F110" i="53"/>
  <c r="H104" i="53"/>
  <c r="G104" i="53"/>
  <c r="F104" i="53"/>
  <c r="H98" i="53"/>
  <c r="G98" i="53"/>
  <c r="F98" i="53"/>
  <c r="H92" i="53"/>
  <c r="G92" i="53"/>
  <c r="F92" i="53"/>
  <c r="H86" i="53"/>
  <c r="G86" i="53"/>
  <c r="F86" i="53"/>
  <c r="H79" i="53"/>
  <c r="G79" i="53"/>
  <c r="F79" i="53"/>
  <c r="H70" i="53"/>
  <c r="G70" i="53"/>
  <c r="F70" i="53"/>
  <c r="H63" i="53"/>
  <c r="G63" i="53"/>
  <c r="F63" i="53"/>
  <c r="H47" i="53"/>
  <c r="G47" i="53"/>
  <c r="H128" i="54"/>
  <c r="G128" i="54"/>
  <c r="F128" i="54"/>
  <c r="H122" i="54"/>
  <c r="G122" i="54"/>
  <c r="F122" i="54"/>
  <c r="H116" i="54"/>
  <c r="G116" i="54"/>
  <c r="F116" i="54"/>
  <c r="H110" i="54"/>
  <c r="G110" i="54"/>
  <c r="F110" i="54"/>
  <c r="H104" i="54"/>
  <c r="G104" i="54"/>
  <c r="F104" i="54"/>
  <c r="H98" i="54"/>
  <c r="G98" i="54"/>
  <c r="F98" i="54"/>
  <c r="H92" i="54"/>
  <c r="G92" i="54"/>
  <c r="F92" i="54"/>
  <c r="H86" i="54"/>
  <c r="G86" i="54"/>
  <c r="F86" i="54"/>
  <c r="H79" i="54"/>
  <c r="G79" i="54"/>
  <c r="F79" i="54"/>
  <c r="H70" i="54"/>
  <c r="G70" i="54"/>
  <c r="F70" i="54"/>
  <c r="H63" i="54"/>
  <c r="G63" i="54"/>
  <c r="F63" i="54"/>
  <c r="H47" i="54"/>
  <c r="G47" i="54"/>
  <c r="H128" i="55"/>
  <c r="G128" i="55"/>
  <c r="F128" i="55"/>
  <c r="H122" i="55"/>
  <c r="G122" i="55"/>
  <c r="F122" i="55"/>
  <c r="H116" i="55"/>
  <c r="G116" i="55"/>
  <c r="F116" i="55"/>
  <c r="H110" i="55"/>
  <c r="G110" i="55"/>
  <c r="F110" i="55"/>
  <c r="H104" i="55"/>
  <c r="G104" i="55"/>
  <c r="F104" i="55"/>
  <c r="H98" i="55"/>
  <c r="G98" i="55"/>
  <c r="F98" i="55"/>
  <c r="H92" i="55"/>
  <c r="G92" i="55"/>
  <c r="F92" i="55"/>
  <c r="H86" i="55"/>
  <c r="G86" i="55"/>
  <c r="F86" i="55"/>
  <c r="H79" i="55"/>
  <c r="G79" i="55"/>
  <c r="F79" i="55"/>
  <c r="H70" i="55"/>
  <c r="G70" i="55"/>
  <c r="F70" i="55"/>
  <c r="H63" i="55"/>
  <c r="G63" i="55"/>
  <c r="F63" i="55"/>
  <c r="H47" i="55"/>
  <c r="G47" i="55"/>
  <c r="H128" i="1"/>
  <c r="G128" i="1"/>
  <c r="F128" i="1"/>
  <c r="H122" i="1"/>
  <c r="G122" i="1"/>
  <c r="F122" i="1"/>
  <c r="H116" i="1"/>
  <c r="G116" i="1"/>
  <c r="F116" i="1"/>
  <c r="H110" i="1"/>
  <c r="G110" i="1"/>
  <c r="F110" i="1"/>
  <c r="H104" i="1"/>
  <c r="G104" i="1"/>
  <c r="F104" i="1"/>
  <c r="H98" i="1"/>
  <c r="G98" i="1"/>
  <c r="F98" i="1"/>
  <c r="H92" i="1"/>
  <c r="G92" i="1"/>
  <c r="F92" i="1"/>
  <c r="H86" i="1"/>
  <c r="G86" i="1"/>
  <c r="F86" i="1"/>
  <c r="H47" i="1"/>
  <c r="G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33"/>
  <c r="G39" i="33"/>
  <c r="F39" i="33"/>
  <c r="H39" i="34"/>
  <c r="G39" i="34"/>
  <c r="F39" i="34"/>
  <c r="H39" i="35"/>
  <c r="G39" i="35"/>
  <c r="F39" i="35"/>
  <c r="H39" i="36"/>
  <c r="G39" i="36"/>
  <c r="F39" i="36"/>
  <c r="H39" i="37"/>
  <c r="G39" i="37"/>
  <c r="F39" i="37"/>
  <c r="H39" i="38"/>
  <c r="G39" i="38"/>
  <c r="F39" i="38"/>
  <c r="H39" i="39"/>
  <c r="G39" i="39"/>
  <c r="F39" i="39"/>
  <c r="H39" i="40"/>
  <c r="G39" i="40"/>
  <c r="F39" i="40"/>
  <c r="H39" i="41"/>
  <c r="G39" i="41"/>
  <c r="F39" i="41"/>
  <c r="H39" i="42"/>
  <c r="G39" i="42"/>
  <c r="F39" i="42"/>
  <c r="H39" i="43"/>
  <c r="G39" i="43"/>
  <c r="F39" i="43"/>
  <c r="H39" i="44"/>
  <c r="G39" i="44"/>
  <c r="F39" i="44"/>
  <c r="H39" i="45"/>
  <c r="G39" i="45"/>
  <c r="F39" i="45"/>
  <c r="H39" i="46"/>
  <c r="G39" i="46"/>
  <c r="F39" i="46"/>
  <c r="H39" i="47"/>
  <c r="G39" i="47"/>
  <c r="F39" i="47"/>
  <c r="H39" i="48"/>
  <c r="G39" i="48"/>
  <c r="F39" i="48"/>
  <c r="H39" i="49"/>
  <c r="G39" i="49"/>
  <c r="F39" i="49"/>
  <c r="H39" i="50"/>
  <c r="G39" i="50"/>
  <c r="F39" i="50"/>
  <c r="H39" i="51"/>
  <c r="G39" i="51"/>
  <c r="F39" i="51"/>
  <c r="H39" i="52"/>
  <c r="G39" i="52"/>
  <c r="F39" i="52"/>
  <c r="H39" i="53"/>
  <c r="G39" i="53"/>
  <c r="F39" i="53"/>
  <c r="H39" i="54"/>
  <c r="G39" i="54"/>
  <c r="F39" i="54"/>
  <c r="H39" i="55"/>
  <c r="G39" i="55"/>
  <c r="F39" i="55"/>
  <c r="H39" i="1"/>
  <c r="G39" i="1"/>
  <c r="F39" i="1"/>
  <c r="H32" i="2"/>
  <c r="H41" i="2" s="1"/>
  <c r="G32" i="2"/>
  <c r="G41" i="2" s="1"/>
  <c r="F32" i="2"/>
  <c r="H32" i="3"/>
  <c r="H41" i="3" s="1"/>
  <c r="G32" i="3"/>
  <c r="G41" i="3" s="1"/>
  <c r="F32" i="3"/>
  <c r="F41" i="3" s="1"/>
  <c r="H32" i="4"/>
  <c r="G32" i="4"/>
  <c r="F32" i="4"/>
  <c r="F41" i="4" s="1"/>
  <c r="H32" i="5"/>
  <c r="H41" i="5" s="1"/>
  <c r="G32" i="5"/>
  <c r="F32" i="5"/>
  <c r="F41" i="5" s="1"/>
  <c r="H32" i="6"/>
  <c r="H41" i="6" s="1"/>
  <c r="G32" i="6"/>
  <c r="G41" i="6" s="1"/>
  <c r="F32" i="6"/>
  <c r="H32" i="7"/>
  <c r="G32" i="7"/>
  <c r="G41" i="7" s="1"/>
  <c r="F32" i="7"/>
  <c r="F41" i="7" s="1"/>
  <c r="H32" i="8"/>
  <c r="G32" i="8"/>
  <c r="G41" i="8" s="1"/>
  <c r="F32" i="8"/>
  <c r="F41" i="8" s="1"/>
  <c r="H32" i="9"/>
  <c r="H41" i="9" s="1"/>
  <c r="G32" i="9"/>
  <c r="F32" i="9"/>
  <c r="H32" i="10"/>
  <c r="H41" i="10" s="1"/>
  <c r="G32" i="10"/>
  <c r="G41" i="10" s="1"/>
  <c r="F32" i="10"/>
  <c r="H32" i="11"/>
  <c r="H41" i="11" s="1"/>
  <c r="G32" i="11"/>
  <c r="G41" i="11" s="1"/>
  <c r="F32" i="11"/>
  <c r="F41" i="11" s="1"/>
  <c r="H32" i="12"/>
  <c r="G32" i="12"/>
  <c r="F32" i="12"/>
  <c r="F41" i="12" s="1"/>
  <c r="H32" i="13"/>
  <c r="H41" i="13" s="1"/>
  <c r="G32" i="13"/>
  <c r="F32" i="13"/>
  <c r="F41" i="13" s="1"/>
  <c r="H32" i="14"/>
  <c r="H41" i="14" s="1"/>
  <c r="G32" i="14"/>
  <c r="G41" i="14" s="1"/>
  <c r="F32" i="14"/>
  <c r="H32" i="15"/>
  <c r="G32" i="15"/>
  <c r="G41" i="15" s="1"/>
  <c r="F32" i="15"/>
  <c r="F41" i="15" s="1"/>
  <c r="H32" i="16"/>
  <c r="G32" i="16"/>
  <c r="G41" i="16" s="1"/>
  <c r="F32" i="16"/>
  <c r="F41" i="16" s="1"/>
  <c r="H32" i="17"/>
  <c r="H41" i="17" s="1"/>
  <c r="G32" i="17"/>
  <c r="F32" i="17"/>
  <c r="H32" i="18"/>
  <c r="H41" i="18" s="1"/>
  <c r="G32" i="18"/>
  <c r="G41" i="18" s="1"/>
  <c r="F32" i="18"/>
  <c r="H32" i="19"/>
  <c r="H41" i="19" s="1"/>
  <c r="G32" i="19"/>
  <c r="G41" i="19" s="1"/>
  <c r="F32" i="19"/>
  <c r="F41" i="19" s="1"/>
  <c r="H32" i="20"/>
  <c r="G32" i="20"/>
  <c r="F32" i="20"/>
  <c r="F41" i="20" s="1"/>
  <c r="H32" i="21"/>
  <c r="H41" i="21" s="1"/>
  <c r="G32" i="21"/>
  <c r="F32" i="21"/>
  <c r="F41" i="21" s="1"/>
  <c r="H32" i="22"/>
  <c r="H41" i="22" s="1"/>
  <c r="G32" i="22"/>
  <c r="G41" i="22" s="1"/>
  <c r="F32" i="22"/>
  <c r="H32" i="23"/>
  <c r="G32" i="23"/>
  <c r="G41" i="23" s="1"/>
  <c r="F32" i="23"/>
  <c r="F41" i="23" s="1"/>
  <c r="H32" i="24"/>
  <c r="G32" i="24"/>
  <c r="G41" i="24" s="1"/>
  <c r="F32" i="24"/>
  <c r="F41" i="24" s="1"/>
  <c r="H32" i="25"/>
  <c r="H41" i="25" s="1"/>
  <c r="G32" i="25"/>
  <c r="F32" i="25"/>
  <c r="H32" i="26"/>
  <c r="H41" i="26" s="1"/>
  <c r="G32" i="26"/>
  <c r="G41" i="26" s="1"/>
  <c r="F32" i="26"/>
  <c r="H32" i="27"/>
  <c r="H41" i="27" s="1"/>
  <c r="G32" i="27"/>
  <c r="G41" i="27" s="1"/>
  <c r="F32" i="27"/>
  <c r="F41" i="27" s="1"/>
  <c r="H32" i="28"/>
  <c r="G32" i="28"/>
  <c r="F32" i="28"/>
  <c r="F41" i="28" s="1"/>
  <c r="H32" i="29"/>
  <c r="H41" i="29" s="1"/>
  <c r="G32" i="29"/>
  <c r="F32" i="29"/>
  <c r="F41" i="29" s="1"/>
  <c r="H32" i="30"/>
  <c r="H41" i="30" s="1"/>
  <c r="G32" i="30"/>
  <c r="G41" i="30" s="1"/>
  <c r="F32" i="30"/>
  <c r="H32" i="31"/>
  <c r="G32" i="31"/>
  <c r="G41" i="31" s="1"/>
  <c r="F32" i="31"/>
  <c r="F41" i="31" s="1"/>
  <c r="H32" i="32"/>
  <c r="G32" i="32"/>
  <c r="G41" i="32" s="1"/>
  <c r="F32" i="32"/>
  <c r="F41" i="32" s="1"/>
  <c r="H32" i="33"/>
  <c r="H41" i="33" s="1"/>
  <c r="G32" i="33"/>
  <c r="F32" i="33"/>
  <c r="H32" i="34"/>
  <c r="H41" i="34" s="1"/>
  <c r="G32" i="34"/>
  <c r="G41" i="34" s="1"/>
  <c r="F32" i="34"/>
  <c r="H32" i="35"/>
  <c r="H41" i="35" s="1"/>
  <c r="G32" i="35"/>
  <c r="G41" i="35" s="1"/>
  <c r="F32" i="35"/>
  <c r="F41" i="35" s="1"/>
  <c r="H32" i="36"/>
  <c r="G32" i="36"/>
  <c r="F32" i="36"/>
  <c r="F41" i="36" s="1"/>
  <c r="H32" i="37"/>
  <c r="H41" i="37" s="1"/>
  <c r="G32" i="37"/>
  <c r="F32" i="37"/>
  <c r="F41" i="37" s="1"/>
  <c r="H32" i="38"/>
  <c r="H41" i="38" s="1"/>
  <c r="G32" i="38"/>
  <c r="G41" i="38" s="1"/>
  <c r="F32" i="38"/>
  <c r="H32" i="39"/>
  <c r="G32" i="39"/>
  <c r="G41" i="39" s="1"/>
  <c r="F32" i="39"/>
  <c r="F41" i="39" s="1"/>
  <c r="H32" i="40"/>
  <c r="G32" i="40"/>
  <c r="G41" i="40" s="1"/>
  <c r="F32" i="40"/>
  <c r="F41" i="40" s="1"/>
  <c r="H32" i="41"/>
  <c r="H41" i="41" s="1"/>
  <c r="G32" i="41"/>
  <c r="F32" i="41"/>
  <c r="H32" i="42"/>
  <c r="H41" i="42" s="1"/>
  <c r="G32" i="42"/>
  <c r="G41" i="42" s="1"/>
  <c r="F32" i="42"/>
  <c r="H32" i="43"/>
  <c r="H41" i="43" s="1"/>
  <c r="G32" i="43"/>
  <c r="G41" i="43" s="1"/>
  <c r="F32" i="43"/>
  <c r="F41" i="43" s="1"/>
  <c r="H32" i="44"/>
  <c r="G32" i="44"/>
  <c r="F32" i="44"/>
  <c r="F41" i="44" s="1"/>
  <c r="H32" i="45"/>
  <c r="H41" i="45" s="1"/>
  <c r="G32" i="45"/>
  <c r="F32" i="45"/>
  <c r="H32" i="46"/>
  <c r="H41" i="46" s="1"/>
  <c r="G32" i="46"/>
  <c r="G41" i="46" s="1"/>
  <c r="F32" i="46"/>
  <c r="H32" i="47"/>
  <c r="G32" i="47"/>
  <c r="G41" i="47" s="1"/>
  <c r="F32" i="47"/>
  <c r="F41" i="47" s="1"/>
  <c r="H32" i="48"/>
  <c r="G32" i="48"/>
  <c r="G41" i="48" s="1"/>
  <c r="F32" i="48"/>
  <c r="F41" i="48" s="1"/>
  <c r="H32" i="49"/>
  <c r="H41" i="49" s="1"/>
  <c r="G32" i="49"/>
  <c r="F32" i="49"/>
  <c r="H32" i="50"/>
  <c r="H41" i="50" s="1"/>
  <c r="G32" i="50"/>
  <c r="G41" i="50" s="1"/>
  <c r="F32" i="50"/>
  <c r="H32" i="51"/>
  <c r="H41" i="51" s="1"/>
  <c r="G32" i="51"/>
  <c r="G41" i="51" s="1"/>
  <c r="F32" i="51"/>
  <c r="F41" i="51" s="1"/>
  <c r="H32" i="52"/>
  <c r="G32" i="52"/>
  <c r="F32" i="52"/>
  <c r="F41" i="52" s="1"/>
  <c r="H32" i="53"/>
  <c r="G32" i="53"/>
  <c r="F32" i="53"/>
  <c r="F41" i="53" s="1"/>
  <c r="H32" i="54"/>
  <c r="H41" i="54" s="1"/>
  <c r="G32" i="54"/>
  <c r="G41" i="54" s="1"/>
  <c r="F32" i="54"/>
  <c r="H32" i="55"/>
  <c r="G32" i="55"/>
  <c r="F32" i="55"/>
  <c r="H32" i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33"/>
  <c r="G20" i="33"/>
  <c r="F20" i="33"/>
  <c r="H20" i="34"/>
  <c r="G20" i="34"/>
  <c r="F20" i="34"/>
  <c r="H20" i="35"/>
  <c r="G20" i="35"/>
  <c r="F20" i="35"/>
  <c r="H20" i="36"/>
  <c r="G20" i="36"/>
  <c r="F20" i="36"/>
  <c r="H20" i="37"/>
  <c r="G20" i="37"/>
  <c r="F20" i="37"/>
  <c r="H20" i="38"/>
  <c r="G20" i="38"/>
  <c r="F20" i="38"/>
  <c r="H20" i="39"/>
  <c r="G20" i="39"/>
  <c r="F20" i="39"/>
  <c r="H20" i="40"/>
  <c r="G20" i="40"/>
  <c r="F20" i="40"/>
  <c r="H20" i="41"/>
  <c r="G20" i="41"/>
  <c r="F20" i="41"/>
  <c r="H20" i="42"/>
  <c r="G20" i="42"/>
  <c r="F20" i="42"/>
  <c r="H20" i="43"/>
  <c r="G20" i="43"/>
  <c r="F20" i="43"/>
  <c r="H20" i="44"/>
  <c r="G20" i="44"/>
  <c r="F20" i="44"/>
  <c r="H20" i="45"/>
  <c r="G20" i="45"/>
  <c r="F20" i="45"/>
  <c r="H20" i="46"/>
  <c r="G20" i="46"/>
  <c r="F20" i="46"/>
  <c r="H20" i="47"/>
  <c r="G20" i="47"/>
  <c r="F20" i="47"/>
  <c r="H20" i="48"/>
  <c r="G20" i="48"/>
  <c r="F20" i="48"/>
  <c r="H20" i="49"/>
  <c r="G20" i="49"/>
  <c r="F20" i="49"/>
  <c r="H20" i="50"/>
  <c r="G20" i="50"/>
  <c r="F20" i="50"/>
  <c r="H20" i="51"/>
  <c r="G20" i="51"/>
  <c r="F20" i="51"/>
  <c r="H20" i="52"/>
  <c r="G20" i="52"/>
  <c r="F20" i="52"/>
  <c r="H20" i="53"/>
  <c r="G20" i="53"/>
  <c r="F20" i="53"/>
  <c r="H20" i="54"/>
  <c r="G20" i="54"/>
  <c r="F20" i="54"/>
  <c r="H20" i="55"/>
  <c r="G20" i="55"/>
  <c r="F20" i="55"/>
  <c r="H20" i="1"/>
  <c r="G20" i="1"/>
  <c r="F20" i="1"/>
  <c r="H7" i="2"/>
  <c r="G7" i="2"/>
  <c r="G30" i="2" s="1"/>
  <c r="F7" i="2"/>
  <c r="F30" i="2" s="1"/>
  <c r="H7" i="3"/>
  <c r="H30" i="3" s="1"/>
  <c r="H42" i="3" s="1"/>
  <c r="G7" i="3"/>
  <c r="F7" i="3"/>
  <c r="H7" i="4"/>
  <c r="H30" i="4" s="1"/>
  <c r="G7" i="4"/>
  <c r="F7" i="4"/>
  <c r="H7" i="5"/>
  <c r="H30" i="5" s="1"/>
  <c r="G7" i="5"/>
  <c r="G30" i="5" s="1"/>
  <c r="F7" i="5"/>
  <c r="F30" i="5" s="1"/>
  <c r="H7" i="6"/>
  <c r="G7" i="6"/>
  <c r="F7" i="6"/>
  <c r="F30" i="6" s="1"/>
  <c r="H7" i="7"/>
  <c r="G7" i="7"/>
  <c r="F7" i="7"/>
  <c r="F30" i="7" s="1"/>
  <c r="H7" i="8"/>
  <c r="H30" i="8" s="1"/>
  <c r="G7" i="8"/>
  <c r="G30" i="8" s="1"/>
  <c r="G42" i="8" s="1"/>
  <c r="F7" i="8"/>
  <c r="H7" i="9"/>
  <c r="G7" i="9"/>
  <c r="G30" i="9" s="1"/>
  <c r="F7" i="9"/>
  <c r="H7" i="10"/>
  <c r="G7" i="10"/>
  <c r="G30" i="10" s="1"/>
  <c r="F7" i="10"/>
  <c r="F30" i="10" s="1"/>
  <c r="H7" i="11"/>
  <c r="H30" i="11" s="1"/>
  <c r="H42" i="11" s="1"/>
  <c r="G7" i="11"/>
  <c r="F7" i="11"/>
  <c r="H7" i="12"/>
  <c r="H30" i="12" s="1"/>
  <c r="G7" i="12"/>
  <c r="F7" i="12"/>
  <c r="H7" i="13"/>
  <c r="H30" i="13" s="1"/>
  <c r="G7" i="13"/>
  <c r="G30" i="13" s="1"/>
  <c r="F7" i="13"/>
  <c r="F30" i="13" s="1"/>
  <c r="H7" i="14"/>
  <c r="G7" i="14"/>
  <c r="F7" i="14"/>
  <c r="F30" i="14" s="1"/>
  <c r="H7" i="15"/>
  <c r="G7" i="15"/>
  <c r="F7" i="15"/>
  <c r="F30" i="15" s="1"/>
  <c r="H7" i="16"/>
  <c r="H30" i="16" s="1"/>
  <c r="G7" i="16"/>
  <c r="G30" i="16" s="1"/>
  <c r="G42" i="16" s="1"/>
  <c r="F7" i="16"/>
  <c r="H7" i="17"/>
  <c r="G7" i="17"/>
  <c r="G30" i="17" s="1"/>
  <c r="F7" i="17"/>
  <c r="H7" i="18"/>
  <c r="G7" i="18"/>
  <c r="G30" i="18" s="1"/>
  <c r="F7" i="18"/>
  <c r="F30" i="18" s="1"/>
  <c r="H7" i="19"/>
  <c r="H30" i="19" s="1"/>
  <c r="H42" i="19" s="1"/>
  <c r="G7" i="19"/>
  <c r="F7" i="19"/>
  <c r="H7" i="20"/>
  <c r="H30" i="20" s="1"/>
  <c r="G7" i="20"/>
  <c r="G30" i="20" s="1"/>
  <c r="F7" i="20"/>
  <c r="H7" i="21"/>
  <c r="H30" i="21" s="1"/>
  <c r="G7" i="21"/>
  <c r="G30" i="21" s="1"/>
  <c r="F7" i="21"/>
  <c r="F30" i="21" s="1"/>
  <c r="H7" i="22"/>
  <c r="G7" i="22"/>
  <c r="F7" i="22"/>
  <c r="F30" i="22" s="1"/>
  <c r="H7" i="23"/>
  <c r="H30" i="23" s="1"/>
  <c r="G7" i="23"/>
  <c r="F7" i="23"/>
  <c r="F30" i="23" s="1"/>
  <c r="H7" i="24"/>
  <c r="H30" i="24" s="1"/>
  <c r="G7" i="24"/>
  <c r="G30" i="24" s="1"/>
  <c r="F7" i="24"/>
  <c r="H7" i="25"/>
  <c r="G7" i="25"/>
  <c r="G30" i="25" s="1"/>
  <c r="F7" i="25"/>
  <c r="F30" i="25" s="1"/>
  <c r="H7" i="26"/>
  <c r="G7" i="26"/>
  <c r="G30" i="26" s="1"/>
  <c r="F7" i="26"/>
  <c r="F30" i="26" s="1"/>
  <c r="H7" i="27"/>
  <c r="H30" i="27" s="1"/>
  <c r="G7" i="27"/>
  <c r="F7" i="27"/>
  <c r="H7" i="28"/>
  <c r="H30" i="28" s="1"/>
  <c r="G7" i="28"/>
  <c r="G30" i="28" s="1"/>
  <c r="F7" i="28"/>
  <c r="H7" i="29"/>
  <c r="H30" i="29" s="1"/>
  <c r="G7" i="29"/>
  <c r="G30" i="29" s="1"/>
  <c r="F7" i="29"/>
  <c r="F30" i="29" s="1"/>
  <c r="H7" i="30"/>
  <c r="G7" i="30"/>
  <c r="F7" i="30"/>
  <c r="F30" i="30" s="1"/>
  <c r="H7" i="31"/>
  <c r="H30" i="31" s="1"/>
  <c r="G7" i="31"/>
  <c r="F7" i="31"/>
  <c r="F30" i="31" s="1"/>
  <c r="H7" i="32"/>
  <c r="H30" i="32" s="1"/>
  <c r="G7" i="32"/>
  <c r="G30" i="32" s="1"/>
  <c r="G42" i="32" s="1"/>
  <c r="F7" i="32"/>
  <c r="F30" i="32" s="1"/>
  <c r="H7" i="33"/>
  <c r="G7" i="33"/>
  <c r="G30" i="33" s="1"/>
  <c r="F7" i="33"/>
  <c r="F30" i="33" s="1"/>
  <c r="H7" i="34"/>
  <c r="H30" i="34" s="1"/>
  <c r="G7" i="34"/>
  <c r="G30" i="34" s="1"/>
  <c r="F7" i="34"/>
  <c r="F30" i="34" s="1"/>
  <c r="H7" i="35"/>
  <c r="H30" i="35" s="1"/>
  <c r="G7" i="35"/>
  <c r="G30" i="35" s="1"/>
  <c r="G42" i="35" s="1"/>
  <c r="F7" i="35"/>
  <c r="H7" i="36"/>
  <c r="H30" i="36" s="1"/>
  <c r="G7" i="36"/>
  <c r="G30" i="36" s="1"/>
  <c r="F7" i="36"/>
  <c r="F30" i="36" s="1"/>
  <c r="H7" i="37"/>
  <c r="H30" i="37" s="1"/>
  <c r="G7" i="37"/>
  <c r="G30" i="37" s="1"/>
  <c r="F7" i="37"/>
  <c r="F30" i="37" s="1"/>
  <c r="H7" i="38"/>
  <c r="H30" i="38" s="1"/>
  <c r="G7" i="38"/>
  <c r="F7" i="38"/>
  <c r="F30" i="38" s="1"/>
  <c r="H7" i="39"/>
  <c r="H30" i="39" s="1"/>
  <c r="G7" i="39"/>
  <c r="G30" i="39" s="1"/>
  <c r="G42" i="39" s="1"/>
  <c r="F7" i="39"/>
  <c r="F30" i="39" s="1"/>
  <c r="H7" i="40"/>
  <c r="H30" i="40" s="1"/>
  <c r="G7" i="40"/>
  <c r="G30" i="40" s="1"/>
  <c r="G42" i="40" s="1"/>
  <c r="F7" i="40"/>
  <c r="F30" i="40" s="1"/>
  <c r="H7" i="41"/>
  <c r="G7" i="41"/>
  <c r="G30" i="41" s="1"/>
  <c r="F7" i="41"/>
  <c r="F30" i="41" s="1"/>
  <c r="H7" i="42"/>
  <c r="H30" i="42" s="1"/>
  <c r="G7" i="42"/>
  <c r="G30" i="42" s="1"/>
  <c r="F7" i="42"/>
  <c r="F30" i="42" s="1"/>
  <c r="H7" i="43"/>
  <c r="H30" i="43" s="1"/>
  <c r="G7" i="43"/>
  <c r="G30" i="43" s="1"/>
  <c r="G42" i="43" s="1"/>
  <c r="F7" i="43"/>
  <c r="H7" i="44"/>
  <c r="H30" i="44" s="1"/>
  <c r="G7" i="44"/>
  <c r="G30" i="44" s="1"/>
  <c r="F7" i="44"/>
  <c r="F30" i="44" s="1"/>
  <c r="H7" i="45"/>
  <c r="G7" i="45"/>
  <c r="G30" i="45" s="1"/>
  <c r="F7" i="45"/>
  <c r="H7" i="46"/>
  <c r="H30" i="46" s="1"/>
  <c r="G7" i="46"/>
  <c r="F7" i="46"/>
  <c r="F30" i="46" s="1"/>
  <c r="H7" i="47"/>
  <c r="H30" i="47" s="1"/>
  <c r="G7" i="47"/>
  <c r="G30" i="47" s="1"/>
  <c r="G42" i="47" s="1"/>
  <c r="F7" i="47"/>
  <c r="F30" i="47" s="1"/>
  <c r="H7" i="48"/>
  <c r="H30" i="48" s="1"/>
  <c r="G7" i="48"/>
  <c r="G30" i="48" s="1"/>
  <c r="G42" i="48" s="1"/>
  <c r="F7" i="48"/>
  <c r="F30" i="48" s="1"/>
  <c r="H7" i="49"/>
  <c r="G7" i="49"/>
  <c r="G30" i="49" s="1"/>
  <c r="F7" i="49"/>
  <c r="F30" i="49" s="1"/>
  <c r="H7" i="50"/>
  <c r="H30" i="50" s="1"/>
  <c r="G7" i="50"/>
  <c r="G30" i="50" s="1"/>
  <c r="F7" i="50"/>
  <c r="F30" i="50" s="1"/>
  <c r="H7" i="51"/>
  <c r="H30" i="51" s="1"/>
  <c r="G7" i="51"/>
  <c r="G30" i="51" s="1"/>
  <c r="G42" i="51" s="1"/>
  <c r="F7" i="51"/>
  <c r="H7" i="52"/>
  <c r="H30" i="52" s="1"/>
  <c r="G7" i="52"/>
  <c r="G30" i="52" s="1"/>
  <c r="F7" i="52"/>
  <c r="F30" i="52" s="1"/>
  <c r="H7" i="53"/>
  <c r="H30" i="53" s="1"/>
  <c r="G7" i="53"/>
  <c r="G30" i="53" s="1"/>
  <c r="F7" i="53"/>
  <c r="F30" i="53" s="1"/>
  <c r="H7" i="54"/>
  <c r="H30" i="54" s="1"/>
  <c r="G7" i="54"/>
  <c r="F7" i="54"/>
  <c r="F30" i="54" s="1"/>
  <c r="H7" i="55"/>
  <c r="G7" i="55"/>
  <c r="G30" i="55" s="1"/>
  <c r="F7" i="55"/>
  <c r="F30" i="55" s="1"/>
  <c r="H7" i="1"/>
  <c r="H30" i="1" s="1"/>
  <c r="G7" i="1"/>
  <c r="G30" i="1" s="1"/>
  <c r="G42" i="1" s="1"/>
  <c r="F7" i="1"/>
  <c r="F30" i="1" s="1"/>
  <c r="G63" i="1" l="1"/>
  <c r="H63" i="1"/>
  <c r="H30" i="55"/>
  <c r="G41" i="55"/>
  <c r="G42" i="55" s="1"/>
  <c r="F63" i="1"/>
  <c r="F30" i="45"/>
  <c r="H30" i="45"/>
  <c r="H42" i="45" s="1"/>
  <c r="F41" i="45"/>
  <c r="F42" i="45" s="1"/>
  <c r="G79" i="1"/>
  <c r="H79" i="1"/>
  <c r="F79" i="1"/>
  <c r="G70" i="1"/>
  <c r="F45" i="44"/>
  <c r="F133" i="44" s="1"/>
  <c r="F70" i="1"/>
  <c r="H70" i="1"/>
  <c r="F45" i="36"/>
  <c r="F133" i="36" s="1"/>
  <c r="F45" i="37"/>
  <c r="F133" i="37" s="1"/>
  <c r="H45" i="20"/>
  <c r="H133" i="20" s="1"/>
  <c r="F30" i="17"/>
  <c r="H30" i="15"/>
  <c r="H42" i="15" s="1"/>
  <c r="G30" i="12"/>
  <c r="G42" i="12" s="1"/>
  <c r="F30" i="9"/>
  <c r="H30" i="7"/>
  <c r="G30" i="4"/>
  <c r="F41" i="55"/>
  <c r="H41" i="53"/>
  <c r="H45" i="37"/>
  <c r="H133" i="37" s="1"/>
  <c r="G30" i="54"/>
  <c r="G42" i="54" s="1"/>
  <c r="F30" i="51"/>
  <c r="H30" i="49"/>
  <c r="G30" i="46"/>
  <c r="F30" i="43"/>
  <c r="H30" i="41"/>
  <c r="G30" i="38"/>
  <c r="F30" i="35"/>
  <c r="H30" i="33"/>
  <c r="G30" i="30"/>
  <c r="G42" i="30" s="1"/>
  <c r="F30" i="27"/>
  <c r="H30" i="25"/>
  <c r="G30" i="22"/>
  <c r="F30" i="19"/>
  <c r="H30" i="17"/>
  <c r="G30" i="14"/>
  <c r="F30" i="11"/>
  <c r="H30" i="9"/>
  <c r="H42" i="9" s="1"/>
  <c r="G30" i="6"/>
  <c r="F30" i="3"/>
  <c r="H41" i="55"/>
  <c r="G41" i="52"/>
  <c r="G42" i="52" s="1"/>
  <c r="F41" i="49"/>
  <c r="H41" i="47"/>
  <c r="G41" i="44"/>
  <c r="G42" i="44" s="1"/>
  <c r="F41" i="41"/>
  <c r="H41" i="39"/>
  <c r="H42" i="39" s="1"/>
  <c r="G41" i="36"/>
  <c r="G42" i="36" s="1"/>
  <c r="F41" i="33"/>
  <c r="H41" i="31"/>
  <c r="H42" i="31" s="1"/>
  <c r="G41" i="28"/>
  <c r="G42" i="28" s="1"/>
  <c r="F41" i="25"/>
  <c r="H41" i="23"/>
  <c r="H42" i="23" s="1"/>
  <c r="G41" i="20"/>
  <c r="G42" i="20" s="1"/>
  <c r="F41" i="17"/>
  <c r="H41" i="15"/>
  <c r="G41" i="12"/>
  <c r="F41" i="9"/>
  <c r="F42" i="9" s="1"/>
  <c r="H41" i="7"/>
  <c r="G41" i="4"/>
  <c r="H45" i="25"/>
  <c r="H133" i="25" s="1"/>
  <c r="F45" i="52"/>
  <c r="F133" i="52" s="1"/>
  <c r="F45" i="54"/>
  <c r="F133" i="54" s="1"/>
  <c r="G45" i="31"/>
  <c r="G133" i="31" s="1"/>
  <c r="F45" i="46"/>
  <c r="F133" i="46" s="1"/>
  <c r="G45" i="45"/>
  <c r="G133" i="45" s="1"/>
  <c r="G45" i="15"/>
  <c r="G133" i="15" s="1"/>
  <c r="G45" i="13"/>
  <c r="G133" i="13" s="1"/>
  <c r="H45" i="12"/>
  <c r="H133" i="12" s="1"/>
  <c r="F45" i="48"/>
  <c r="F133" i="48" s="1"/>
  <c r="F45" i="38"/>
  <c r="F133" i="38" s="1"/>
  <c r="G45" i="37"/>
  <c r="G133" i="37" s="1"/>
  <c r="H45" i="21"/>
  <c r="H133" i="21" s="1"/>
  <c r="H45" i="50"/>
  <c r="H133" i="50" s="1"/>
  <c r="G45" i="40"/>
  <c r="G133" i="40" s="1"/>
  <c r="F45" i="28"/>
  <c r="F133" i="28" s="1"/>
  <c r="F45" i="26"/>
  <c r="F133" i="26" s="1"/>
  <c r="F45" i="25"/>
  <c r="F133" i="25" s="1"/>
  <c r="H45" i="55"/>
  <c r="H133" i="55" s="1"/>
  <c r="F45" i="53"/>
  <c r="F133" i="53" s="1"/>
  <c r="H45" i="53"/>
  <c r="H133" i="53" s="1"/>
  <c r="H45" i="42"/>
  <c r="H133" i="42" s="1"/>
  <c r="F45" i="32"/>
  <c r="F133" i="32" s="1"/>
  <c r="H45" i="31"/>
  <c r="H133" i="31" s="1"/>
  <c r="G45" i="9"/>
  <c r="G133" i="9" s="1"/>
  <c r="G45" i="3"/>
  <c r="G133" i="3" s="1"/>
  <c r="F45" i="2"/>
  <c r="F133" i="2" s="1"/>
  <c r="H45" i="47"/>
  <c r="H133" i="47" s="1"/>
  <c r="F45" i="45"/>
  <c r="F133" i="45" s="1"/>
  <c r="H45" i="34"/>
  <c r="H133" i="34" s="1"/>
  <c r="G45" i="34"/>
  <c r="G133" i="34" s="1"/>
  <c r="H45" i="17"/>
  <c r="H133" i="17" s="1"/>
  <c r="G45" i="12"/>
  <c r="G133" i="12" s="1"/>
  <c r="H45" i="51"/>
  <c r="H133" i="51" s="1"/>
  <c r="H45" i="29"/>
  <c r="H133" i="29" s="1"/>
  <c r="G45" i="25"/>
  <c r="G133" i="25" s="1"/>
  <c r="G42" i="50"/>
  <c r="G42" i="46"/>
  <c r="G42" i="42"/>
  <c r="G42" i="38"/>
  <c r="G42" i="34"/>
  <c r="F42" i="22"/>
  <c r="G45" i="55"/>
  <c r="G133" i="55" s="1"/>
  <c r="G45" i="54"/>
  <c r="G133" i="54" s="1"/>
  <c r="H45" i="54"/>
  <c r="H133" i="54" s="1"/>
  <c r="F45" i="51"/>
  <c r="F133" i="51" s="1"/>
  <c r="H45" i="48"/>
  <c r="H133" i="48" s="1"/>
  <c r="F45" i="43"/>
  <c r="F133" i="43" s="1"/>
  <c r="G45" i="43"/>
  <c r="G133" i="43" s="1"/>
  <c r="H45" i="40"/>
  <c r="H133" i="40" s="1"/>
  <c r="F45" i="40"/>
  <c r="F133" i="40" s="1"/>
  <c r="G45" i="38"/>
  <c r="G133" i="38" s="1"/>
  <c r="F45" i="35"/>
  <c r="F133" i="35" s="1"/>
  <c r="H45" i="27"/>
  <c r="H133" i="27" s="1"/>
  <c r="F45" i="24"/>
  <c r="F133" i="24" s="1"/>
  <c r="F45" i="22"/>
  <c r="F133" i="22" s="1"/>
  <c r="G45" i="21"/>
  <c r="G133" i="21" s="1"/>
  <c r="H45" i="15"/>
  <c r="H133" i="15" s="1"/>
  <c r="G45" i="7"/>
  <c r="G133" i="7" s="1"/>
  <c r="G45" i="5"/>
  <c r="G133" i="5" s="1"/>
  <c r="G45" i="4"/>
  <c r="G133" i="4" s="1"/>
  <c r="H45" i="4"/>
  <c r="H133" i="4" s="1"/>
  <c r="G42" i="26"/>
  <c r="H42" i="25"/>
  <c r="G42" i="22"/>
  <c r="H42" i="21"/>
  <c r="G42" i="18"/>
  <c r="H42" i="17"/>
  <c r="G42" i="14"/>
  <c r="H42" i="13"/>
  <c r="G42" i="10"/>
  <c r="G42" i="6"/>
  <c r="H42" i="5"/>
  <c r="G42" i="2"/>
  <c r="G45" i="52"/>
  <c r="G133" i="52" s="1"/>
  <c r="H45" i="52"/>
  <c r="H133" i="52" s="1"/>
  <c r="F45" i="49"/>
  <c r="F133" i="49" s="1"/>
  <c r="H45" i="49"/>
  <c r="H133" i="49" s="1"/>
  <c r="H45" i="45"/>
  <c r="H133" i="45" s="1"/>
  <c r="G45" i="44"/>
  <c r="G133" i="44" s="1"/>
  <c r="H45" i="38"/>
  <c r="H133" i="38" s="1"/>
  <c r="G45" i="36"/>
  <c r="G133" i="36" s="1"/>
  <c r="H45" i="36"/>
  <c r="H133" i="36" s="1"/>
  <c r="F45" i="33"/>
  <c r="F133" i="33" s="1"/>
  <c r="G45" i="33"/>
  <c r="G133" i="33" s="1"/>
  <c r="H45" i="33"/>
  <c r="H133" i="33" s="1"/>
  <c r="H45" i="23"/>
  <c r="H133" i="23" s="1"/>
  <c r="F45" i="20"/>
  <c r="F133" i="20" s="1"/>
  <c r="F45" i="18"/>
  <c r="F133" i="18" s="1"/>
  <c r="F45" i="17"/>
  <c r="F133" i="17" s="1"/>
  <c r="G45" i="17"/>
  <c r="G133" i="17" s="1"/>
  <c r="H45" i="7"/>
  <c r="H133" i="7" s="1"/>
  <c r="G30" i="31"/>
  <c r="G42" i="31" s="1"/>
  <c r="H30" i="30"/>
  <c r="F30" i="28"/>
  <c r="G30" i="27"/>
  <c r="G42" i="27" s="1"/>
  <c r="H30" i="26"/>
  <c r="H42" i="26" s="1"/>
  <c r="F30" i="24"/>
  <c r="F42" i="24" s="1"/>
  <c r="G30" i="23"/>
  <c r="G42" i="23" s="1"/>
  <c r="H30" i="22"/>
  <c r="F30" i="20"/>
  <c r="F42" i="20" s="1"/>
  <c r="G30" i="19"/>
  <c r="G42" i="19" s="1"/>
  <c r="H30" i="18"/>
  <c r="F30" i="16"/>
  <c r="F42" i="16" s="1"/>
  <c r="G30" i="15"/>
  <c r="G42" i="15" s="1"/>
  <c r="H30" i="14"/>
  <c r="H42" i="14" s="1"/>
  <c r="F30" i="12"/>
  <c r="F42" i="12" s="1"/>
  <c r="G30" i="11"/>
  <c r="G42" i="11" s="1"/>
  <c r="H30" i="10"/>
  <c r="F30" i="8"/>
  <c r="F42" i="8" s="1"/>
  <c r="G30" i="7"/>
  <c r="G42" i="7" s="1"/>
  <c r="H30" i="6"/>
  <c r="F30" i="4"/>
  <c r="F42" i="4" s="1"/>
  <c r="G30" i="3"/>
  <c r="G42" i="3" s="1"/>
  <c r="H30" i="2"/>
  <c r="H41" i="1"/>
  <c r="F41" i="54"/>
  <c r="G41" i="53"/>
  <c r="G42" i="53" s="1"/>
  <c r="H41" i="52"/>
  <c r="F41" i="50"/>
  <c r="G41" i="49"/>
  <c r="G42" i="49" s="1"/>
  <c r="H41" i="48"/>
  <c r="H42" i="48" s="1"/>
  <c r="F41" i="46"/>
  <c r="G41" i="45"/>
  <c r="G42" i="45" s="1"/>
  <c r="H41" i="44"/>
  <c r="H42" i="44" s="1"/>
  <c r="F41" i="42"/>
  <c r="F42" i="42" s="1"/>
  <c r="G41" i="41"/>
  <c r="G42" i="41" s="1"/>
  <c r="H41" i="40"/>
  <c r="F41" i="38"/>
  <c r="G41" i="37"/>
  <c r="G42" i="37" s="1"/>
  <c r="H41" i="36"/>
  <c r="F41" i="34"/>
  <c r="G41" i="33"/>
  <c r="G42" i="33" s="1"/>
  <c r="H41" i="32"/>
  <c r="H42" i="32" s="1"/>
  <c r="F41" i="30"/>
  <c r="G41" i="29"/>
  <c r="G42" i="29" s="1"/>
  <c r="H41" i="28"/>
  <c r="F41" i="26"/>
  <c r="F42" i="26" s="1"/>
  <c r="G41" i="25"/>
  <c r="G42" i="25" s="1"/>
  <c r="H41" i="24"/>
  <c r="F41" i="22"/>
  <c r="G41" i="21"/>
  <c r="G42" i="21" s="1"/>
  <c r="H41" i="20"/>
  <c r="F41" i="18"/>
  <c r="F42" i="18" s="1"/>
  <c r="G41" i="17"/>
  <c r="G42" i="17" s="1"/>
  <c r="H41" i="16"/>
  <c r="H42" i="16" s="1"/>
  <c r="F41" i="14"/>
  <c r="F42" i="14" s="1"/>
  <c r="G41" i="13"/>
  <c r="G42" i="13" s="1"/>
  <c r="H41" i="12"/>
  <c r="F41" i="10"/>
  <c r="F42" i="10" s="1"/>
  <c r="G41" i="9"/>
  <c r="G42" i="9" s="1"/>
  <c r="H41" i="8"/>
  <c r="F41" i="6"/>
  <c r="F42" i="6" s="1"/>
  <c r="G41" i="5"/>
  <c r="G42" i="5" s="1"/>
  <c r="H41" i="4"/>
  <c r="F41" i="2"/>
  <c r="F42" i="2" s="1"/>
  <c r="F45" i="55"/>
  <c r="F133" i="55" s="1"/>
  <c r="F45" i="47"/>
  <c r="F133" i="47" s="1"/>
  <c r="G45" i="47"/>
  <c r="G133" i="47" s="1"/>
  <c r="H45" i="44"/>
  <c r="H133" i="44" s="1"/>
  <c r="G45" i="41"/>
  <c r="G133" i="41" s="1"/>
  <c r="H45" i="41"/>
  <c r="H133" i="41" s="1"/>
  <c r="F45" i="39"/>
  <c r="F133" i="39" s="1"/>
  <c r="G45" i="39"/>
  <c r="G133" i="39" s="1"/>
  <c r="H45" i="39"/>
  <c r="H133" i="39" s="1"/>
  <c r="F45" i="30"/>
  <c r="F133" i="30" s="1"/>
  <c r="F45" i="29"/>
  <c r="F133" i="29" s="1"/>
  <c r="H45" i="19"/>
  <c r="H133" i="19" s="1"/>
  <c r="G45" i="11"/>
  <c r="G133" i="11" s="1"/>
  <c r="F45" i="10"/>
  <c r="F133" i="10" s="1"/>
  <c r="F45" i="9"/>
  <c r="F133" i="9" s="1"/>
  <c r="G45" i="53"/>
  <c r="G133" i="53" s="1"/>
  <c r="G45" i="49"/>
  <c r="G133" i="49" s="1"/>
  <c r="F45" i="42"/>
  <c r="F133" i="42" s="1"/>
  <c r="G45" i="35"/>
  <c r="G133" i="35" s="1"/>
  <c r="H45" i="35"/>
  <c r="H133" i="35" s="1"/>
  <c r="G45" i="30"/>
  <c r="G133" i="30" s="1"/>
  <c r="H45" i="30"/>
  <c r="H133" i="30" s="1"/>
  <c r="G45" i="26"/>
  <c r="G133" i="26" s="1"/>
  <c r="H45" i="26"/>
  <c r="H133" i="26" s="1"/>
  <c r="G45" i="22"/>
  <c r="G133" i="22" s="1"/>
  <c r="F45" i="21"/>
  <c r="F133" i="21" s="1"/>
  <c r="G45" i="18"/>
  <c r="G133" i="18" s="1"/>
  <c r="H45" i="18"/>
  <c r="H133" i="18" s="1"/>
  <c r="F45" i="16"/>
  <c r="F133" i="16" s="1"/>
  <c r="F45" i="15"/>
  <c r="F133" i="15" s="1"/>
  <c r="H45" i="13"/>
  <c r="H133" i="13" s="1"/>
  <c r="G45" i="10"/>
  <c r="G133" i="10" s="1"/>
  <c r="H45" i="10"/>
  <c r="H133" i="10" s="1"/>
  <c r="F45" i="8"/>
  <c r="F133" i="8" s="1"/>
  <c r="F45" i="7"/>
  <c r="F133" i="7" s="1"/>
  <c r="H45" i="5"/>
  <c r="H133" i="5" s="1"/>
  <c r="G45" i="2"/>
  <c r="G133" i="2" s="1"/>
  <c r="H45" i="2"/>
  <c r="H133" i="2" s="1"/>
  <c r="G45" i="51"/>
  <c r="G133" i="51" s="1"/>
  <c r="F45" i="50"/>
  <c r="F133" i="50" s="1"/>
  <c r="H45" i="43"/>
  <c r="H133" i="43" s="1"/>
  <c r="G45" i="42"/>
  <c r="G133" i="42" s="1"/>
  <c r="F45" i="41"/>
  <c r="F133" i="41" s="1"/>
  <c r="F45" i="34"/>
  <c r="F133" i="34" s="1"/>
  <c r="G45" i="32"/>
  <c r="G133" i="32" s="1"/>
  <c r="G45" i="29"/>
  <c r="G133" i="29" s="1"/>
  <c r="G45" i="27"/>
  <c r="G133" i="27" s="1"/>
  <c r="F45" i="23"/>
  <c r="F133" i="23" s="1"/>
  <c r="G45" i="23"/>
  <c r="G133" i="23" s="1"/>
  <c r="H45" i="22"/>
  <c r="H133" i="22" s="1"/>
  <c r="F45" i="19"/>
  <c r="F133" i="19" s="1"/>
  <c r="G45" i="19"/>
  <c r="G133" i="19" s="1"/>
  <c r="G45" i="16"/>
  <c r="G133" i="16" s="1"/>
  <c r="H45" i="16"/>
  <c r="H133" i="16" s="1"/>
  <c r="F45" i="14"/>
  <c r="F133" i="14" s="1"/>
  <c r="F45" i="13"/>
  <c r="F133" i="13" s="1"/>
  <c r="H45" i="11"/>
  <c r="H133" i="11" s="1"/>
  <c r="G45" i="8"/>
  <c r="G133" i="8" s="1"/>
  <c r="H45" i="8"/>
  <c r="H133" i="8" s="1"/>
  <c r="F45" i="6"/>
  <c r="F133" i="6" s="1"/>
  <c r="F45" i="5"/>
  <c r="F133" i="5" s="1"/>
  <c r="H45" i="3"/>
  <c r="H133" i="3" s="1"/>
  <c r="G45" i="50"/>
  <c r="G133" i="50" s="1"/>
  <c r="G45" i="48"/>
  <c r="G133" i="48" s="1"/>
  <c r="G45" i="46"/>
  <c r="G133" i="46" s="1"/>
  <c r="H45" i="46"/>
  <c r="H133" i="46" s="1"/>
  <c r="H45" i="32"/>
  <c r="H133" i="32" s="1"/>
  <c r="F45" i="31"/>
  <c r="F133" i="31" s="1"/>
  <c r="G45" i="28"/>
  <c r="G133" i="28" s="1"/>
  <c r="H45" i="28"/>
  <c r="H133" i="28" s="1"/>
  <c r="F45" i="27"/>
  <c r="F133" i="27" s="1"/>
  <c r="G45" i="24"/>
  <c r="G133" i="24" s="1"/>
  <c r="H45" i="24"/>
  <c r="H133" i="24" s="1"/>
  <c r="G45" i="20"/>
  <c r="G133" i="20" s="1"/>
  <c r="G45" i="14"/>
  <c r="G133" i="14" s="1"/>
  <c r="H45" i="14"/>
  <c r="H133" i="14" s="1"/>
  <c r="F45" i="12"/>
  <c r="F133" i="12" s="1"/>
  <c r="F45" i="11"/>
  <c r="F133" i="11" s="1"/>
  <c r="H45" i="9"/>
  <c r="H133" i="9" s="1"/>
  <c r="G45" i="6"/>
  <c r="G133" i="6" s="1"/>
  <c r="H45" i="6"/>
  <c r="H133" i="6" s="1"/>
  <c r="F45" i="4"/>
  <c r="F133" i="4" s="1"/>
  <c r="F45" i="3"/>
  <c r="F133" i="3" s="1"/>
  <c r="F42" i="1"/>
  <c r="H42" i="54"/>
  <c r="F42" i="52"/>
  <c r="H42" i="50"/>
  <c r="F42" i="48"/>
  <c r="H42" i="46"/>
  <c r="F42" i="44"/>
  <c r="H42" i="42"/>
  <c r="F42" i="40"/>
  <c r="H42" i="38"/>
  <c r="F42" i="36"/>
  <c r="H42" i="34"/>
  <c r="F42" i="32"/>
  <c r="H42" i="30"/>
  <c r="F42" i="28"/>
  <c r="H42" i="22"/>
  <c r="H42" i="18"/>
  <c r="H42" i="10"/>
  <c r="H42" i="55"/>
  <c r="F42" i="53"/>
  <c r="H42" i="51"/>
  <c r="F42" i="49"/>
  <c r="H42" i="47"/>
  <c r="H42" i="43"/>
  <c r="F42" i="41"/>
  <c r="F42" i="37"/>
  <c r="H42" i="35"/>
  <c r="F42" i="33"/>
  <c r="F42" i="29"/>
  <c r="H42" i="27"/>
  <c r="F42" i="25"/>
  <c r="G42" i="24"/>
  <c r="F42" i="21"/>
  <c r="F42" i="17"/>
  <c r="F42" i="13"/>
  <c r="H42" i="1"/>
  <c r="F42" i="54"/>
  <c r="H42" i="52"/>
  <c r="F42" i="50"/>
  <c r="F42" i="46"/>
  <c r="H42" i="40"/>
  <c r="F42" i="38"/>
  <c r="H42" i="36"/>
  <c r="F42" i="34"/>
  <c r="F42" i="30"/>
  <c r="H42" i="28"/>
  <c r="H42" i="24"/>
  <c r="H42" i="20"/>
  <c r="H42" i="12"/>
  <c r="H42" i="8"/>
  <c r="F42" i="55"/>
  <c r="H42" i="53"/>
  <c r="F42" i="51"/>
  <c r="H42" i="49"/>
  <c r="F42" i="47"/>
  <c r="F42" i="43"/>
  <c r="H42" i="41"/>
  <c r="F42" i="39"/>
  <c r="H42" i="37"/>
  <c r="F42" i="35"/>
  <c r="H42" i="33"/>
  <c r="F42" i="31"/>
  <c r="H42" i="29"/>
  <c r="F42" i="27"/>
  <c r="F42" i="23"/>
  <c r="F42" i="19"/>
  <c r="F42" i="15"/>
  <c r="F42" i="11"/>
  <c r="F42" i="7"/>
  <c r="F42" i="3"/>
  <c r="H42" i="6"/>
  <c r="H42" i="2"/>
  <c r="F42" i="5"/>
  <c r="H42" i="4"/>
  <c r="H45" i="1" l="1"/>
  <c r="H133" i="1" s="1"/>
  <c r="G45" i="1"/>
  <c r="G133" i="1" s="1"/>
  <c r="F45" i="1"/>
  <c r="F133" i="1" s="1"/>
  <c r="G42" i="4"/>
  <c r="H42" i="7"/>
</calcChain>
</file>

<file path=xl/sharedStrings.xml><?xml version="1.0" encoding="utf-8"?>
<sst xmlns="http://schemas.openxmlformats.org/spreadsheetml/2006/main" count="4730" uniqueCount="131">
  <si>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</si>
  <si>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</si>
  <si>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</si>
  <si>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</si>
  <si>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</si>
  <si>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</si>
  <si>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</si>
  <si>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</si>
  <si>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</si>
  <si>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</si>
  <si>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</si>
  <si>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</si>
  <si>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</si>
  <si>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</si>
  <si>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</si>
  <si>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</si>
  <si>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</si>
  <si>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</si>
  <si>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</si>
  <si>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</si>
  <si>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</si>
  <si>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</si>
  <si>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</si>
  <si>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</si>
  <si>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</si>
  <si>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</si>
  <si>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</si>
  <si>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</si>
  <si>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</si>
  <si>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</si>
  <si>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</si>
  <si>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</si>
  <si>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</si>
  <si>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</si>
  <si>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</si>
  <si>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</si>
  <si>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</si>
  <si>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</si>
  <si>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</si>
  <si>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</si>
  <si>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</si>
  <si>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</si>
  <si>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DC21   Ugu</t>
  </si>
  <si>
    <t xml:space="preserve">
C DC22   uMgungundlovu</t>
  </si>
  <si>
    <t xml:space="preserve">
C DC23   Uthukela</t>
  </si>
  <si>
    <t xml:space="preserve">
C DC24   Umzinyathi</t>
  </si>
  <si>
    <t xml:space="preserve">
C DC25   Amajuba</t>
  </si>
  <si>
    <t xml:space="preserve">
C DC26   Zululand</t>
  </si>
  <si>
    <t xml:space="preserve">
C DC27   Umkhanyakude</t>
  </si>
  <si>
    <t xml:space="preserve">
C DC28   King Cetshwayo</t>
  </si>
  <si>
    <t xml:space="preserve">
C DC29   iLembe</t>
  </si>
  <si>
    <t xml:space="preserve">
C DC43   Harry Gwala</t>
  </si>
  <si>
    <t xml:space="preserve">
A ETH    eThekwini</t>
  </si>
  <si>
    <t xml:space="preserve">
B KZN212 Umdoni</t>
  </si>
  <si>
    <t xml:space="preserve">
B KZN213 Umzumbe</t>
  </si>
  <si>
    <t xml:space="preserve">
B KZN214 uMuziwabantu</t>
  </si>
  <si>
    <t xml:space="preserve">
B KZN216 Ray Nkonyeni</t>
  </si>
  <si>
    <t xml:space="preserve">
B KZN221 uMshwathi</t>
  </si>
  <si>
    <t xml:space="preserve">
B KZN222 uMngeni</t>
  </si>
  <si>
    <t xml:space="preserve">
B KZN223 Mpofana</t>
  </si>
  <si>
    <t xml:space="preserve">
B KZN224 Impendle</t>
  </si>
  <si>
    <t xml:space="preserve">
B KZN225 Msunduzi</t>
  </si>
  <si>
    <t xml:space="preserve">
B KZN226 Mkhambathini</t>
  </si>
  <si>
    <t xml:space="preserve">
B KZN227 Richmond</t>
  </si>
  <si>
    <t xml:space="preserve">
B KZN235 Okhahlamba</t>
  </si>
  <si>
    <t xml:space="preserve">
B KZN237 Inkosi Langalibalele</t>
  </si>
  <si>
    <t xml:space="preserve">
B KZN238 Alfred Duma</t>
  </si>
  <si>
    <t xml:space="preserve">
B KZN241 Endumeni</t>
  </si>
  <si>
    <t xml:space="preserve">
B KZN242 Nquthu</t>
  </si>
  <si>
    <t xml:space="preserve">
B KZN244 Msinga</t>
  </si>
  <si>
    <t xml:space="preserve">
B KZN245 Umvoti</t>
  </si>
  <si>
    <t xml:space="preserve">
B KZN252 Newcastle</t>
  </si>
  <si>
    <t xml:space="preserve">
B KZN253 Emadlangeni</t>
  </si>
  <si>
    <t xml:space="preserve">
B KZN254 Dannhauser</t>
  </si>
  <si>
    <t xml:space="preserve">
B KZN261 eDumbe</t>
  </si>
  <si>
    <t xml:space="preserve">
B KZN262 uPhongolo</t>
  </si>
  <si>
    <t xml:space="preserve">
B KZN263 Abaqulusi</t>
  </si>
  <si>
    <t xml:space="preserve">
B KZN265 Nongoma</t>
  </si>
  <si>
    <t xml:space="preserve">
B KZN266 Ulundi</t>
  </si>
  <si>
    <t xml:space="preserve">
B KZN271 Umhlabuyalingana</t>
  </si>
  <si>
    <t xml:space="preserve">
B KZN272 Jozini</t>
  </si>
  <si>
    <t xml:space="preserve">
B KZN275 Mtubatuba</t>
  </si>
  <si>
    <t xml:space="preserve">
B KZN276 Hlabisa Big Five</t>
  </si>
  <si>
    <t xml:space="preserve">
B KZN281 Mfolozi</t>
  </si>
  <si>
    <t xml:space="preserve">
B KZN282 uMhlathuze</t>
  </si>
  <si>
    <t xml:space="preserve">
B KZN284 uMlalazi</t>
  </si>
  <si>
    <t xml:space="preserve">
B KZN285 Mthonjaneni</t>
  </si>
  <si>
    <t xml:space="preserve">
B KZN286 Nkandla</t>
  </si>
  <si>
    <t xml:space="preserve">
B KZN291 Mandeni</t>
  </si>
  <si>
    <t xml:space="preserve">
B KZN292 KwaDukuza</t>
  </si>
  <si>
    <t xml:space="preserve">
B KZN293 Ndwedwe</t>
  </si>
  <si>
    <t xml:space="preserve">
B KZN294 Maphumulo</t>
  </si>
  <si>
    <t xml:space="preserve">
B KZN433 Greater Kokstad</t>
  </si>
  <si>
    <t xml:space="preserve">
B KZN434 Ubuhlebezwe</t>
  </si>
  <si>
    <t xml:space="preserve">
B KZN435 Umzimkhulu</t>
  </si>
  <si>
    <t xml:space="preserve">
B KZN436 Dr Nkosazana Dlamini Zuma</t>
  </si>
  <si>
    <t>Transfers from Provincial Departments</t>
  </si>
  <si>
    <t>Municipal Allocations from Provincial Departments</t>
  </si>
  <si>
    <t>of which</t>
  </si>
  <si>
    <t>Total: Transfers from Provincial Departments</t>
  </si>
  <si>
    <t>Economic Development, Tourism and Environmental Affairs</t>
  </si>
  <si>
    <t>Infrastructure Economic Development</t>
  </si>
  <si>
    <t>Municipal Employment Initiative</t>
  </si>
  <si>
    <t>Margate Airport</t>
  </si>
  <si>
    <t>Newcastle Airport</t>
  </si>
  <si>
    <t>Pietermaritzburg Airport</t>
  </si>
  <si>
    <t>Richards Bay Airport</t>
  </si>
  <si>
    <t>Prince Mangosuthu Buthelezi Airport</t>
  </si>
  <si>
    <t>uTswayelo Aquaculture</t>
  </si>
  <si>
    <t>Long Term Development Strategy (Integrated Economic Development plan)</t>
  </si>
  <si>
    <t>Balele Game Reserve</t>
  </si>
  <si>
    <t>Mtubatuba Visitor Information Centre</t>
  </si>
  <si>
    <t>Highover Game Reserve</t>
  </si>
  <si>
    <t>Beach Development</t>
  </si>
  <si>
    <t>Human Settlements</t>
  </si>
  <si>
    <t>Operational Costs - Accredited Municipalities</t>
  </si>
  <si>
    <t>Community Residential Units (CRU)</t>
  </si>
  <si>
    <t>HSDG: Interventions</t>
  </si>
  <si>
    <t>ISU Partnership Grant</t>
  </si>
  <si>
    <t>DEPARTMENT OF SPORT, ARTS AND CULTURE</t>
  </si>
  <si>
    <t>Infrastructure - Sport and Recreation Infrastructure</t>
  </si>
  <si>
    <t>Maintenance Grants - Sport Facilities</t>
  </si>
  <si>
    <t>Operational costs of art centres</t>
  </si>
  <si>
    <t>Museum subsidies</t>
  </si>
  <si>
    <t>Provincialisation of libraries</t>
  </si>
  <si>
    <t>Community Library Services grant</t>
  </si>
  <si>
    <t>Co-operative Governance and Traditional Affairs</t>
  </si>
  <si>
    <t>Corridor Development</t>
  </si>
  <si>
    <t>Disaster Management programme</t>
  </si>
  <si>
    <t>Massification/Electrification Programme</t>
  </si>
  <si>
    <t>Small Town Rehabilitation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</si>
</sst>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165" fontId="10" fillId="0" borderId="4" xfId="0" applyNumberFormat="1" applyFont="1" applyFill="1" applyBorder="1" applyAlignment="1" applyProtection="1">
      <alignment horizontal="right" vertical="center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10" fillId="0" borderId="6" xfId="0" applyNumberFormat="1" applyFont="1" applyFill="1" applyBorder="1" applyAlignment="1" applyProtection="1">
      <alignment horizontal="right" vertical="center"/>
    </xf>
    <xf numFmtId="165" fontId="10" fillId="0" borderId="7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5" fontId="10" fillId="0" borderId="8" xfId="0" applyNumberFormat="1" applyFont="1" applyFill="1" applyBorder="1" applyAlignment="1" applyProtection="1">
      <alignment horizontal="right" vertical="center"/>
    </xf>
    <xf numFmtId="165" fontId="10" fillId="0" borderId="9" xfId="0" applyNumberFormat="1" applyFont="1" applyFill="1" applyBorder="1" applyAlignment="1" applyProtection="1">
      <alignment horizontal="right" vertical="center"/>
    </xf>
    <xf numFmtId="165" fontId="10" fillId="0" borderId="10" xfId="0" applyNumberFormat="1" applyFont="1" applyFill="1" applyBorder="1" applyAlignment="1" applyProtection="1">
      <alignment horizontal="right" vertical="center"/>
    </xf>
    <xf numFmtId="165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left" vertical="center" indent="1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0" fontId="0" fillId="0" borderId="0" xfId="0" applyProtection="1"/>
    <xf numFmtId="0" fontId="4" fillId="0" borderId="2" xfId="0" applyFont="1" applyFill="1" applyBorder="1" applyAlignment="1" applyProtection="1">
      <alignment horizontal="left" wrapText="1" indent="1"/>
    </xf>
    <xf numFmtId="0" fontId="6" fillId="0" borderId="0" xfId="0" applyFont="1" applyAlignment="1" applyProtection="1">
      <alignment wrapText="1"/>
    </xf>
    <xf numFmtId="165" fontId="7" fillId="0" borderId="0" xfId="0" applyNumberFormat="1" applyFont="1" applyFill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5" fontId="10" fillId="0" borderId="0" xfId="0" applyNumberFormat="1" applyFont="1" applyFill="1" applyProtection="1"/>
    <xf numFmtId="0" fontId="6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3" fontId="0" fillId="0" borderId="0" xfId="0" applyNumberFormat="1"/>
    <xf numFmtId="0" fontId="1" fillId="0" borderId="12" xfId="0" applyNumberFormat="1" applyFont="1" applyFill="1" applyBorder="1" applyAlignment="1" applyProtection="1">
      <alignment horizontal="left" wrapText="1"/>
    </xf>
    <xf numFmtId="165" fontId="1" fillId="0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showGridLines="0" tabSelected="1" view="pageBreakPreview" zoomScale="80" zoomScaleNormal="100" zoomScaleSheetLayoutView="8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  <col min="9" max="10" width="12.453125" bestFit="1" customWidth="1"/>
    <col min="11" max="11" width="16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17130720000</v>
      </c>
      <c r="G5" s="3">
        <v>18419631000</v>
      </c>
      <c r="H5" s="3">
        <v>19822272000</v>
      </c>
    </row>
    <row r="6" spans="1:8" ht="13" x14ac:dyDescent="0.3">
      <c r="A6" s="23"/>
      <c r="B6" s="23"/>
      <c r="C6" s="23"/>
      <c r="D6" s="23"/>
      <c r="E6" s="27" t="s">
        <v>9</v>
      </c>
      <c r="F6" s="3">
        <f>ETH!F6</f>
        <v>3379795000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8947556000</v>
      </c>
      <c r="G7" s="4">
        <f>SUM(G8:G19)</f>
        <v>9641605000</v>
      </c>
      <c r="H7" s="4">
        <f>SUM(H8:H19)</f>
        <v>9414473000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3663143000</v>
      </c>
      <c r="G8" s="11">
        <v>3784449000</v>
      </c>
      <c r="H8" s="11">
        <v>3956048000</v>
      </c>
    </row>
    <row r="9" spans="1:8" ht="13" x14ac:dyDescent="0.3">
      <c r="A9" s="23"/>
      <c r="B9" s="23"/>
      <c r="C9" s="23"/>
      <c r="D9" s="23"/>
      <c r="E9" s="28" t="s">
        <v>12</v>
      </c>
      <c r="F9" s="11">
        <v>1279036000</v>
      </c>
      <c r="G9" s="11">
        <v>1335408000</v>
      </c>
      <c r="H9" s="11">
        <v>1395380000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863393000</v>
      </c>
      <c r="G10" s="20">
        <v>900216000</v>
      </c>
      <c r="H10" s="20">
        <v>934599000</v>
      </c>
    </row>
    <row r="11" spans="1:8" ht="13" x14ac:dyDescent="0.3">
      <c r="A11" s="23"/>
      <c r="B11" s="23"/>
      <c r="C11" s="23"/>
      <c r="D11" s="23"/>
      <c r="E11" s="28" t="s">
        <v>14</v>
      </c>
      <c r="F11" s="11">
        <v>480216000</v>
      </c>
      <c r="G11" s="11">
        <v>439078000</v>
      </c>
      <c r="H11" s="11">
        <v>458790000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485868000</v>
      </c>
      <c r="G12" s="20">
        <v>463368000</v>
      </c>
      <c r="H12" s="20">
        <v>164213000</v>
      </c>
    </row>
    <row r="13" spans="1:8" ht="13" x14ac:dyDescent="0.3">
      <c r="A13" s="23"/>
      <c r="B13" s="23"/>
      <c r="C13" s="23"/>
      <c r="D13" s="23"/>
      <c r="E13" s="28" t="s">
        <v>16</v>
      </c>
      <c r="F13" s="20">
        <v>25870000</v>
      </c>
      <c r="G13" s="20">
        <v>25970000</v>
      </c>
      <c r="H13" s="20">
        <v>26913000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228810000</v>
      </c>
      <c r="G15" s="11">
        <v>395312000</v>
      </c>
      <c r="H15" s="11">
        <v>413065000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939400000</v>
      </c>
      <c r="G16" s="11">
        <v>1016561000</v>
      </c>
      <c r="H16" s="11">
        <v>1062214000</v>
      </c>
    </row>
    <row r="17" spans="1:8" ht="13" x14ac:dyDescent="0.3">
      <c r="A17" s="23"/>
      <c r="B17" s="23"/>
      <c r="C17" s="23"/>
      <c r="D17" s="23"/>
      <c r="E17" s="28" t="s">
        <v>20</v>
      </c>
      <c r="F17" s="20">
        <v>26023000</v>
      </c>
      <c r="G17" s="20">
        <v>320915000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>
        <v>228532000</v>
      </c>
      <c r="G18" s="11">
        <v>201010000</v>
      </c>
      <c r="H18" s="11">
        <v>209832000</v>
      </c>
    </row>
    <row r="19" spans="1:8" ht="13" x14ac:dyDescent="0.3">
      <c r="A19" s="23"/>
      <c r="B19" s="23"/>
      <c r="C19" s="23"/>
      <c r="D19" s="23"/>
      <c r="E19" s="28" t="s">
        <v>22</v>
      </c>
      <c r="F19" s="11">
        <v>727265000</v>
      </c>
      <c r="G19" s="11">
        <v>759318000</v>
      </c>
      <c r="H19" s="11">
        <v>793419000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465902000</v>
      </c>
      <c r="G20" s="3">
        <f>SUM(G21:G29)</f>
        <v>257357000</v>
      </c>
      <c r="H20" s="3">
        <f>SUM(H21:H29)</f>
        <v>276815000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112772000</v>
      </c>
      <c r="G21" s="20">
        <v>112830000</v>
      </c>
      <c r="H21" s="20">
        <v>118502000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218806000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40000000</v>
      </c>
      <c r="G24" s="11">
        <v>41500000</v>
      </c>
      <c r="H24" s="11">
        <v>40500000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33000000</v>
      </c>
      <c r="G26" s="11">
        <v>39000000</v>
      </c>
      <c r="H26" s="11">
        <v>50000000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61324000</v>
      </c>
      <c r="G28" s="20">
        <v>64027000</v>
      </c>
      <c r="H28" s="20">
        <v>67813000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29923973000</v>
      </c>
      <c r="G30" s="19">
        <f>+G5+G6+G7+G20</f>
        <v>28318593000</v>
      </c>
      <c r="H30" s="19">
        <f>+H5+H6+H7+H20</f>
        <v>29513560000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786657000</v>
      </c>
      <c r="G32" s="3">
        <f>SUM(G33:G38)</f>
        <v>906324000</v>
      </c>
      <c r="H32" s="3">
        <f>SUM(H33:H38)</f>
        <v>950784000</v>
      </c>
    </row>
    <row r="33" spans="1:11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11" ht="13" x14ac:dyDescent="0.3">
      <c r="A34" s="23"/>
      <c r="B34" s="23"/>
      <c r="C34" s="23"/>
      <c r="D34" s="23"/>
      <c r="E34" s="28" t="s">
        <v>36</v>
      </c>
      <c r="F34" s="11">
        <v>741431000</v>
      </c>
      <c r="G34" s="11">
        <v>902524000</v>
      </c>
      <c r="H34" s="11">
        <v>899012000</v>
      </c>
    </row>
    <row r="35" spans="1:11" ht="13" x14ac:dyDescent="0.3">
      <c r="A35" s="23"/>
      <c r="B35" s="23"/>
      <c r="C35" s="23"/>
      <c r="D35" s="23"/>
      <c r="E35" s="28" t="s">
        <v>37</v>
      </c>
      <c r="F35" s="11">
        <v>45226000</v>
      </c>
      <c r="G35" s="11">
        <v>3800000</v>
      </c>
      <c r="H35" s="11">
        <v>51772000</v>
      </c>
    </row>
    <row r="36" spans="1:11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11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11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11" ht="14" x14ac:dyDescent="0.3">
      <c r="A39" s="23"/>
      <c r="B39" s="23"/>
      <c r="C39" s="23"/>
      <c r="D39" s="23"/>
      <c r="E39" s="25" t="s">
        <v>23</v>
      </c>
      <c r="F39" s="3">
        <f>SUM(F40:F40)</f>
        <v>35036000</v>
      </c>
      <c r="G39" s="3">
        <f>SUM(G40:G40)</f>
        <v>29920000</v>
      </c>
      <c r="H39" s="3">
        <f>SUM(H40:H40)</f>
        <v>29920000</v>
      </c>
    </row>
    <row r="40" spans="1:11" ht="13" x14ac:dyDescent="0.3">
      <c r="A40" s="23"/>
      <c r="B40" s="23"/>
      <c r="C40" s="23"/>
      <c r="D40" s="23"/>
      <c r="E40" s="28" t="s">
        <v>25</v>
      </c>
      <c r="F40" s="20">
        <v>35036000</v>
      </c>
      <c r="G40" s="20">
        <v>29920000</v>
      </c>
      <c r="H40" s="20">
        <v>29920000</v>
      </c>
    </row>
    <row r="41" spans="1:11" ht="14" x14ac:dyDescent="0.3">
      <c r="A41" s="23"/>
      <c r="B41" s="23"/>
      <c r="C41" s="23"/>
      <c r="D41" s="23"/>
      <c r="E41" s="31" t="s">
        <v>40</v>
      </c>
      <c r="F41" s="32">
        <f>+F32+F39</f>
        <v>821693000</v>
      </c>
      <c r="G41" s="32">
        <f>+G32+G39</f>
        <v>936244000</v>
      </c>
      <c r="H41" s="32">
        <f>+H32+H39</f>
        <v>980704000</v>
      </c>
    </row>
    <row r="42" spans="1:11" ht="14" x14ac:dyDescent="0.3">
      <c r="A42" s="23"/>
      <c r="B42" s="23"/>
      <c r="C42" s="23"/>
      <c r="D42" s="23"/>
      <c r="E42" s="35" t="s">
        <v>41</v>
      </c>
      <c r="F42" s="36">
        <f>+F30+F41</f>
        <v>30745666000</v>
      </c>
      <c r="G42" s="36">
        <f>+G30+G41</f>
        <v>29254837000</v>
      </c>
      <c r="H42" s="36">
        <f>+H30+H41</f>
        <v>30494264000</v>
      </c>
      <c r="I42" s="22"/>
      <c r="J42" s="22"/>
      <c r="K42" s="22"/>
    </row>
    <row r="43" spans="1:11" x14ac:dyDescent="0.25">
      <c r="A43" s="23"/>
      <c r="B43" s="23"/>
      <c r="C43" s="23"/>
      <c r="D43" s="23"/>
      <c r="E43" s="23"/>
      <c r="F43" s="33"/>
      <c r="G43" s="33"/>
      <c r="H43" s="33"/>
    </row>
    <row r="44" spans="1:11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11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2752886000</v>
      </c>
      <c r="G45" s="4">
        <f>SUM(G47+G63+G70+G79+G86+G92+G98+G104+G110+G116+G122+G128)</f>
        <v>2538750000</v>
      </c>
      <c r="H45" s="4">
        <f>SUM(H47+H63+H70+H79+H86+H92+H98+H104+H110+H116+H122+H128)</f>
        <v>2669843000</v>
      </c>
    </row>
    <row r="46" spans="1:11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11" ht="13" x14ac:dyDescent="0.25">
      <c r="A47" s="23"/>
      <c r="B47" s="23"/>
      <c r="C47" s="23"/>
      <c r="D47" s="23"/>
      <c r="E47" s="2" t="s">
        <v>100</v>
      </c>
      <c r="F47" s="3">
        <f>SUM(F48:F61)</f>
        <v>57300000</v>
      </c>
      <c r="G47" s="3">
        <f>SUM(G48:G61)</f>
        <v>0</v>
      </c>
      <c r="H47" s="3">
        <f>SUM(H48:H61)</f>
        <v>0</v>
      </c>
    </row>
    <row r="48" spans="1:11" x14ac:dyDescent="0.25">
      <c r="A48" s="23"/>
      <c r="B48" s="23"/>
      <c r="C48" s="23"/>
      <c r="D48" s="23"/>
      <c r="E48" s="6" t="s">
        <v>101</v>
      </c>
      <c r="F48" s="7">
        <f>'DC21'!F48+'DC22'!F48+'DC23'!F48+'DC24'!F48+'DC25'!F48+'DC26'!F48+'DC27'!F48+'DC28'!F48+'DC29'!F48+'DC43'!F48+ETH!F48+'KZN212'!F48+'KZN213'!F48+'KZN214'!F48+'KZN216'!F48+'KZN221'!F48+'KZN222'!F48+'KZN223'!F48+'KZN224'!F48+'KZN225'!F48+'KZN226'!F48+'KZN227'!F48+'KZN235'!F48+'KZN237'!F48+'KZN238'!F48+'KZN241'!F48+'KZN242'!F48+'KZN244'!F48+'KZN245'!F48+'KZN252'!F48+'KZN253'!F48+'KZN254'!F48+'KZN261'!F48+'KZN262'!F48+'KZN263'!F48+'KZN265'!F48+'KZN266'!F48+'KZN272'!F48+'KZN275'!F48+'KZN276'!F48+'KZN281'!F48+'KZN282'!F48+'KZN284'!F48+'KZN285'!F48+'KZN286'!F48+'KZN291'!F48+'KZN292'!F48+'KZN293'!F48+'KZN294'!F48+'KZN433'!F48+'KZN434'!F48+'KZN435'!F48+'KZN436'!F48</f>
        <v>11800000</v>
      </c>
      <c r="G48" s="8">
        <f>'DC21'!G48+'DC22'!G48+'DC23'!G48+'DC24'!G48+'DC25'!G48+'DC26'!G48+'DC27'!G48+'DC28'!G48+'DC29'!G48+'DC43'!G48+ETH!G48+'KZN212'!G48+'KZN213'!G48+'KZN214'!G48+'KZN216'!G48+'KZN221'!G48+'KZN222'!G48+'KZN223'!G48+'KZN224'!G48+'KZN225'!G48+'KZN226'!G48+'KZN227'!G48+'KZN235'!G48+'KZN237'!G48+'KZN238'!G48+'KZN241'!G48+'KZN242'!G48+'KZN244'!G48+'KZN245'!G48+'KZN252'!G48+'KZN253'!G48+'KZN254'!G48+'KZN261'!G48+'KZN262'!G48+'KZN263'!G48+'KZN265'!G48+'KZN266'!G48+'KZN272'!G48+'KZN275'!G48+'KZN276'!G48+'KZN281'!G48+'KZN282'!G48+'KZN284'!G48+'KZN285'!G48+'KZN286'!G48+'KZN291'!G48+'KZN292'!G48+'KZN293'!G48+'KZN294'!G48+'KZN433'!G48+'KZN434'!G48+'KZN435'!G48+'KZN436'!G48</f>
        <v>0</v>
      </c>
      <c r="H48" s="9">
        <f>'DC21'!H48+'DC22'!H48+'DC23'!H48+'DC24'!H48+'DC25'!H48+'DC26'!H48+'DC27'!H48+'DC28'!H48+'DC29'!H48+'DC43'!H48+ETH!H48+'KZN212'!H48+'KZN213'!H48+'KZN214'!H48+'KZN216'!H48+'KZN221'!H48+'KZN222'!H48+'KZN223'!H48+'KZN224'!H48+'KZN225'!H48+'KZN226'!H48+'KZN227'!H48+'KZN235'!H48+'KZN237'!H48+'KZN238'!H48+'KZN241'!H48+'KZN242'!H48+'KZN244'!H48+'KZN245'!H48+'KZN252'!H48+'KZN253'!H48+'KZN254'!H48+'KZN261'!H48+'KZN262'!H48+'KZN263'!H48+'KZN265'!H48+'KZN266'!H48+'KZN272'!H48+'KZN275'!H48+'KZN276'!H48+'KZN281'!H48+'KZN282'!H48+'KZN284'!H48+'KZN285'!H48+'KZN286'!H48+'KZN291'!H48+'KZN292'!H48+'KZN293'!H48+'KZN294'!H48+'KZN433'!H48+'KZN434'!H48+'KZN435'!H48+'KZN436'!H48</f>
        <v>0</v>
      </c>
    </row>
    <row r="49" spans="1:11" x14ac:dyDescent="0.25">
      <c r="A49" s="23"/>
      <c r="B49" s="23"/>
      <c r="C49" s="23"/>
      <c r="D49" s="23"/>
      <c r="E49" s="6" t="s">
        <v>102</v>
      </c>
      <c r="F49" s="10">
        <f>'DC21'!F49+'DC22'!F49+'DC23'!F49+'DC24'!F49+'DC25'!F49+'DC26'!F49+'DC27'!F49+'DC28'!F49+'DC29'!F49+'DC43'!F49+ETH!F49+'KZN212'!F49+'KZN213'!F49+'KZN214'!F49+'KZN216'!F49+'KZN221'!F49+'KZN222'!F49+'KZN223'!F49+'KZN224'!F49+'KZN225'!F49+'KZN226'!F49+'KZN227'!F49+'KZN235'!F49+'KZN237'!F49+'KZN238'!F49+'KZN241'!F49+'KZN242'!F49+'KZN244'!F49+'KZN245'!F49+'KZN252'!F49+'KZN253'!F49+'KZN254'!F49+'KZN261'!F49+'KZN262'!F49+'KZN263'!F49+'KZN265'!F49+'KZN266'!F49+'KZN272'!F49+'KZN275'!F49+'KZN276'!F49+'KZN281'!F49+'KZN282'!F49+'KZN284'!F49+'KZN285'!F49+'KZN286'!F49+'KZN291'!F49+'KZN292'!F49+'KZN293'!F49+'KZN294'!F49+'KZN433'!F49+'KZN434'!F49+'KZN435'!F49+'KZN436'!F49</f>
        <v>15500000</v>
      </c>
      <c r="G49" s="11">
        <f>'DC21'!G49+'DC22'!G49+'DC23'!G49+'DC24'!G49+'DC25'!G49+'DC26'!G49+'DC27'!G49+'DC28'!G49+'DC29'!G49+'DC43'!G49+ETH!G49+'KZN212'!G49+'KZN213'!G49+'KZN214'!G49+'KZN216'!G49+'KZN221'!G49+'KZN222'!G49+'KZN223'!G49+'KZN224'!G49+'KZN225'!G49+'KZN226'!G49+'KZN227'!G49+'KZN235'!G49+'KZN237'!G49+'KZN238'!G49+'KZN241'!G49+'KZN242'!G49+'KZN244'!G49+'KZN245'!G49+'KZN252'!G49+'KZN253'!G49+'KZN254'!G49+'KZN261'!G49+'KZN262'!G49+'KZN263'!G49+'KZN265'!G49+'KZN266'!G49+'KZN272'!G49+'KZN275'!G49+'KZN276'!G49+'KZN281'!G49+'KZN282'!G49+'KZN284'!G49+'KZN285'!G49+'KZN286'!G49+'KZN291'!G49+'KZN292'!G49+'KZN293'!G49+'KZN294'!G49+'KZN433'!G49+'KZN434'!G49+'KZN435'!G49+'KZN436'!G49</f>
        <v>0</v>
      </c>
      <c r="H49" s="12">
        <f>'DC21'!H49+'DC22'!H49+'DC23'!H49+'DC24'!H49+'DC25'!H49+'DC26'!H49+'DC27'!H49+'DC28'!H49+'DC29'!H49+'DC43'!H49+ETH!H49+'KZN212'!H49+'KZN213'!H49+'KZN214'!H49+'KZN216'!H49+'KZN221'!H49+'KZN222'!H49+'KZN223'!H49+'KZN224'!H49+'KZN225'!H49+'KZN226'!H49+'KZN227'!H49+'KZN235'!H49+'KZN237'!H49+'KZN238'!H49+'KZN241'!H49+'KZN242'!H49+'KZN244'!H49+'KZN245'!H49+'KZN252'!H49+'KZN253'!H49+'KZN254'!H49+'KZN261'!H49+'KZN262'!H49+'KZN263'!H49+'KZN265'!H49+'KZN266'!H49+'KZN272'!H49+'KZN275'!H49+'KZN276'!H49+'KZN281'!H49+'KZN282'!H49+'KZN284'!H49+'KZN285'!H49+'KZN286'!H49+'KZN291'!H49+'KZN292'!H49+'KZN293'!H49+'KZN294'!H49+'KZN433'!H49+'KZN434'!H49+'KZN435'!H49+'KZN436'!H49</f>
        <v>0</v>
      </c>
    </row>
    <row r="50" spans="1:11" x14ac:dyDescent="0.25">
      <c r="A50" s="23"/>
      <c r="B50" s="23"/>
      <c r="C50" s="23"/>
      <c r="D50" s="23"/>
      <c r="E50" s="6" t="s">
        <v>103</v>
      </c>
      <c r="F50" s="10">
        <f>'DC21'!F50+'DC22'!F50+'DC23'!F50+'DC24'!F50+'DC25'!F50+'DC26'!F50+'DC27'!F50+'DC28'!F50+'DC29'!F50+'DC43'!F50+ETH!F50+'KZN212'!F50+'KZN213'!F50+'KZN214'!F50+'KZN216'!F50+'KZN221'!F50+'KZN222'!F50+'KZN223'!F50+'KZN224'!F50+'KZN225'!F50+'KZN226'!F50+'KZN227'!F50+'KZN235'!F50+'KZN237'!F50+'KZN238'!F50+'KZN241'!F50+'KZN242'!F50+'KZN244'!F50+'KZN245'!F50+'KZN252'!F50+'KZN253'!F50+'KZN254'!F50+'KZN261'!F50+'KZN262'!F50+'KZN263'!F50+'KZN265'!F50+'KZN266'!F50+'KZN272'!F50+'KZN275'!F50+'KZN276'!F50+'KZN281'!F50+'KZN282'!F50+'KZN284'!F50+'KZN285'!F50+'KZN286'!F50+'KZN291'!F50+'KZN292'!F50+'KZN293'!F50+'KZN294'!F50+'KZN433'!F50+'KZN434'!F50+'KZN435'!F50+'KZN436'!F50</f>
        <v>5000000</v>
      </c>
      <c r="G50" s="11">
        <f>'DC21'!G50+'DC22'!G50+'DC23'!G50+'DC24'!G50+'DC25'!G50+'DC26'!G50+'DC27'!G50+'DC28'!G50+'DC29'!G50+'DC43'!G50+ETH!G50+'KZN212'!G50+'KZN213'!G50+'KZN214'!G50+'KZN216'!G50+'KZN221'!G50+'KZN222'!G50+'KZN223'!G50+'KZN224'!G50+'KZN225'!G50+'KZN226'!G50+'KZN227'!G50+'KZN235'!G50+'KZN237'!G50+'KZN238'!G50+'KZN241'!G50+'KZN242'!G50+'KZN244'!G50+'KZN245'!G50+'KZN252'!G50+'KZN253'!G50+'KZN254'!G50+'KZN261'!G50+'KZN262'!G50+'KZN263'!G50+'KZN265'!G50+'KZN266'!G50+'KZN272'!G50+'KZN275'!G50+'KZN276'!G50+'KZN281'!G50+'KZN282'!G50+'KZN284'!G50+'KZN285'!G50+'KZN286'!G50+'KZN291'!G50+'KZN292'!G50+'KZN293'!G50+'KZN294'!G50+'KZN433'!G50+'KZN434'!G50+'KZN435'!G50+'KZN436'!G50</f>
        <v>0</v>
      </c>
      <c r="H50" s="12">
        <f>'DC21'!H50+'DC22'!H50+'DC23'!H50+'DC24'!H50+'DC25'!H50+'DC26'!H50+'DC27'!H50+'DC28'!H50+'DC29'!H50+'DC43'!H50+ETH!H50+'KZN212'!H50+'KZN213'!H50+'KZN214'!H50+'KZN216'!H50+'KZN221'!H50+'KZN222'!H50+'KZN223'!H50+'KZN224'!H50+'KZN225'!H50+'KZN226'!H50+'KZN227'!H50+'KZN235'!H50+'KZN237'!H50+'KZN238'!H50+'KZN241'!H50+'KZN242'!H50+'KZN244'!H50+'KZN245'!H50+'KZN252'!H50+'KZN253'!H50+'KZN254'!H50+'KZN261'!H50+'KZN262'!H50+'KZN263'!H50+'KZN265'!H50+'KZN266'!H50+'KZN272'!H50+'KZN275'!H50+'KZN276'!H50+'KZN281'!H50+'KZN282'!H50+'KZN284'!H50+'KZN285'!H50+'KZN286'!H50+'KZN291'!H50+'KZN292'!H50+'KZN293'!H50+'KZN294'!H50+'KZN433'!H50+'KZN434'!H50+'KZN435'!H50+'KZN436'!H50</f>
        <v>0</v>
      </c>
    </row>
    <row r="51" spans="1:11" x14ac:dyDescent="0.25">
      <c r="A51" s="23"/>
      <c r="B51" s="23"/>
      <c r="C51" s="23"/>
      <c r="D51" s="23"/>
      <c r="E51" s="6" t="s">
        <v>104</v>
      </c>
      <c r="F51" s="10">
        <f>'DC21'!F51+'DC22'!F51+'DC23'!F51+'DC24'!F51+'DC25'!F51+'DC26'!F51+'DC27'!F51+'DC28'!F51+'DC29'!F51+'DC43'!F51+ETH!F51+'KZN212'!F51+'KZN213'!F51+'KZN214'!F51+'KZN216'!F51+'KZN221'!F51+'KZN222'!F51+'KZN223'!F51+'KZN224'!F51+'KZN225'!F51+'KZN226'!F51+'KZN227'!F51+'KZN235'!F51+'KZN237'!F51+'KZN238'!F51+'KZN241'!F51+'KZN242'!F51+'KZN244'!F51+'KZN245'!F51+'KZN252'!F51+'KZN253'!F51+'KZN254'!F51+'KZN261'!F51+'KZN262'!F51+'KZN263'!F51+'KZN265'!F51+'KZN266'!F51+'KZN272'!F51+'KZN275'!F51+'KZN276'!F51+'KZN281'!F51+'KZN282'!F51+'KZN284'!F51+'KZN285'!F51+'KZN286'!F51+'KZN291'!F51+'KZN292'!F51+'KZN293'!F51+'KZN294'!F51+'KZN433'!F51+'KZN434'!F51+'KZN435'!F51+'KZN436'!F51</f>
        <v>3000000</v>
      </c>
      <c r="G51" s="11">
        <f>'DC21'!G51+'DC22'!G51+'DC23'!G51+'DC24'!G51+'DC25'!G51+'DC26'!G51+'DC27'!G51+'DC28'!G51+'DC29'!G51+'DC43'!G51+ETH!G51+'KZN212'!G51+'KZN213'!G51+'KZN214'!G51+'KZN216'!G51+'KZN221'!G51+'KZN222'!G51+'KZN223'!G51+'KZN224'!G51+'KZN225'!G51+'KZN226'!G51+'KZN227'!G51+'KZN235'!G51+'KZN237'!G51+'KZN238'!G51+'KZN241'!G51+'KZN242'!G51+'KZN244'!G51+'KZN245'!G51+'KZN252'!G51+'KZN253'!G51+'KZN254'!G51+'KZN261'!G51+'KZN262'!G51+'KZN263'!G51+'KZN265'!G51+'KZN266'!G51+'KZN272'!G51+'KZN275'!G51+'KZN276'!G51+'KZN281'!G51+'KZN282'!G51+'KZN284'!G51+'KZN285'!G51+'KZN286'!G51+'KZN291'!G51+'KZN292'!G51+'KZN293'!G51+'KZN294'!G51+'KZN433'!G51+'KZN434'!G51+'KZN435'!G51+'KZN436'!G51</f>
        <v>0</v>
      </c>
      <c r="H51" s="12">
        <f>'DC21'!H51+'DC22'!H51+'DC23'!H51+'DC24'!H51+'DC25'!H51+'DC26'!H51+'DC27'!H51+'DC28'!H51+'DC29'!H51+'DC43'!H51+ETH!H51+'KZN212'!H51+'KZN213'!H51+'KZN214'!H51+'KZN216'!H51+'KZN221'!H51+'KZN222'!H51+'KZN223'!H51+'KZN224'!H51+'KZN225'!H51+'KZN226'!H51+'KZN227'!H51+'KZN235'!H51+'KZN237'!H51+'KZN238'!H51+'KZN241'!H51+'KZN242'!H51+'KZN244'!H51+'KZN245'!H51+'KZN252'!H51+'KZN253'!H51+'KZN254'!H51+'KZN261'!H51+'KZN262'!H51+'KZN263'!H51+'KZN265'!H51+'KZN266'!H51+'KZN272'!H51+'KZN275'!H51+'KZN276'!H51+'KZN281'!H51+'KZN282'!H51+'KZN284'!H51+'KZN285'!H51+'KZN286'!H51+'KZN291'!H51+'KZN292'!H51+'KZN293'!H51+'KZN294'!H51+'KZN433'!H51+'KZN434'!H51+'KZN435'!H51+'KZN436'!H51</f>
        <v>0</v>
      </c>
    </row>
    <row r="52" spans="1:11" x14ac:dyDescent="0.25">
      <c r="A52" s="23"/>
      <c r="B52" s="23"/>
      <c r="C52" s="23"/>
      <c r="D52" s="23"/>
      <c r="E52" s="6" t="s">
        <v>105</v>
      </c>
      <c r="F52" s="10">
        <f>'DC21'!F52+'DC22'!F52+'DC23'!F52+'DC24'!F52+'DC25'!F52+'DC26'!F52+'DC27'!F52+'DC28'!F52+'DC29'!F52+'DC43'!F52+ETH!F52+'KZN212'!F52+'KZN213'!F52+'KZN214'!F52+'KZN216'!F52+'KZN221'!F52+'KZN222'!F52+'KZN223'!F52+'KZN224'!F52+'KZN225'!F52+'KZN226'!F52+'KZN227'!F52+'KZN235'!F52+'KZN237'!F52+'KZN238'!F52+'KZN241'!F52+'KZN242'!F52+'KZN244'!F52+'KZN245'!F52+'KZN252'!F52+'KZN253'!F52+'KZN254'!F52+'KZN261'!F52+'KZN262'!F52+'KZN263'!F52+'KZN265'!F52+'KZN266'!F52+'KZN272'!F52+'KZN275'!F52+'KZN276'!F52+'KZN281'!F52+'KZN282'!F52+'KZN284'!F52+'KZN285'!F52+'KZN286'!F52+'KZN291'!F52+'KZN292'!F52+'KZN293'!F52+'KZN294'!F52+'KZN433'!F52+'KZN434'!F52+'KZN435'!F52+'KZN436'!F52</f>
        <v>3000000</v>
      </c>
      <c r="G52" s="11">
        <f>'DC21'!G52+'DC22'!G52+'DC23'!G52+'DC24'!G52+'DC25'!G52+'DC26'!G52+'DC27'!G52+'DC28'!G52+'DC29'!G52+'DC43'!G52+ETH!G52+'KZN212'!G52+'KZN213'!G52+'KZN214'!G52+'KZN216'!G52+'KZN221'!G52+'KZN222'!G52+'KZN223'!G52+'KZN224'!G52+'KZN225'!G52+'KZN226'!G52+'KZN227'!G52+'KZN235'!G52+'KZN237'!G52+'KZN238'!G52+'KZN241'!G52+'KZN242'!G52+'KZN244'!G52+'KZN245'!G52+'KZN252'!G52+'KZN253'!G52+'KZN254'!G52+'KZN261'!G52+'KZN262'!G52+'KZN263'!G52+'KZN265'!G52+'KZN266'!G52+'KZN272'!G52+'KZN275'!G52+'KZN276'!G52+'KZN281'!G52+'KZN282'!G52+'KZN284'!G52+'KZN285'!G52+'KZN286'!G52+'KZN291'!G52+'KZN292'!G52+'KZN293'!G52+'KZN294'!G52+'KZN433'!G52+'KZN434'!G52+'KZN435'!G52+'KZN436'!G52</f>
        <v>0</v>
      </c>
      <c r="H52" s="12">
        <f>'DC21'!H52+'DC22'!H52+'DC23'!H52+'DC24'!H52+'DC25'!H52+'DC26'!H52+'DC27'!H52+'DC28'!H52+'DC29'!H52+'DC43'!H52+ETH!H52+'KZN212'!H52+'KZN213'!H52+'KZN214'!H52+'KZN216'!H52+'KZN221'!H52+'KZN222'!H52+'KZN223'!H52+'KZN224'!H52+'KZN225'!H52+'KZN226'!H52+'KZN227'!H52+'KZN235'!H52+'KZN237'!H52+'KZN238'!H52+'KZN241'!H52+'KZN242'!H52+'KZN244'!H52+'KZN245'!H52+'KZN252'!H52+'KZN253'!H52+'KZN254'!H52+'KZN261'!H52+'KZN262'!H52+'KZN263'!H52+'KZN265'!H52+'KZN266'!H52+'KZN272'!H52+'KZN275'!H52+'KZN276'!H52+'KZN281'!H52+'KZN282'!H52+'KZN284'!H52+'KZN285'!H52+'KZN286'!H52+'KZN291'!H52+'KZN292'!H52+'KZN293'!H52+'KZN294'!H52+'KZN433'!H52+'KZN434'!H52+'KZN435'!H52+'KZN436'!H52</f>
        <v>0</v>
      </c>
    </row>
    <row r="53" spans="1:11" x14ac:dyDescent="0.25">
      <c r="A53" s="23"/>
      <c r="B53" s="23"/>
      <c r="C53" s="23"/>
      <c r="D53" s="23"/>
      <c r="E53" s="6" t="s">
        <v>106</v>
      </c>
      <c r="F53" s="10">
        <f>'DC21'!F53+'DC22'!F53+'DC23'!F53+'DC24'!F53+'DC25'!F53+'DC26'!F53+'DC27'!F53+'DC28'!F53+'DC29'!F53+'DC43'!F53+ETH!F53+'KZN212'!F53+'KZN213'!F53+'KZN214'!F53+'KZN216'!F53+'KZN221'!F53+'KZN222'!F53+'KZN223'!F53+'KZN224'!F53+'KZN225'!F53+'KZN226'!F53+'KZN227'!F53+'KZN235'!F53+'KZN237'!F53+'KZN238'!F53+'KZN241'!F53+'KZN242'!F53+'KZN244'!F53+'KZN245'!F53+'KZN252'!F53+'KZN253'!F53+'KZN254'!F53+'KZN261'!F53+'KZN262'!F53+'KZN263'!F53+'KZN265'!F53+'KZN266'!F53+'KZN272'!F53+'KZN275'!F53+'KZN276'!F53+'KZN281'!F53+'KZN282'!F53+'KZN284'!F53+'KZN285'!F53+'KZN286'!F53+'KZN291'!F53+'KZN292'!F53+'KZN293'!F53+'KZN294'!F53+'KZN433'!F53+'KZN434'!F53+'KZN435'!F53+'KZN436'!F53</f>
        <v>1000000</v>
      </c>
      <c r="G53" s="11">
        <f>'DC21'!G53+'DC22'!G53+'DC23'!G53+'DC24'!G53+'DC25'!G53+'DC26'!G53+'DC27'!G53+'DC28'!G53+'DC29'!G53+'DC43'!G53+ETH!G53+'KZN212'!G53+'KZN213'!G53+'KZN214'!G53+'KZN216'!G53+'KZN221'!G53+'KZN222'!G53+'KZN223'!G53+'KZN224'!G53+'KZN225'!G53+'KZN226'!G53+'KZN227'!G53+'KZN235'!G53+'KZN237'!G53+'KZN238'!G53+'KZN241'!G53+'KZN242'!G53+'KZN244'!G53+'KZN245'!G53+'KZN252'!G53+'KZN253'!G53+'KZN254'!G53+'KZN261'!G53+'KZN262'!G53+'KZN263'!G53+'KZN265'!G53+'KZN266'!G53+'KZN272'!G53+'KZN275'!G53+'KZN276'!G53+'KZN281'!G53+'KZN282'!G53+'KZN284'!G53+'KZN285'!G53+'KZN286'!G53+'KZN291'!G53+'KZN292'!G53+'KZN293'!G53+'KZN294'!G53+'KZN433'!G53+'KZN434'!G53+'KZN435'!G53+'KZN436'!G53</f>
        <v>0</v>
      </c>
      <c r="H53" s="12">
        <f>'DC21'!H53+'DC22'!H53+'DC23'!H53+'DC24'!H53+'DC25'!H53+'DC26'!H53+'DC27'!H53+'DC28'!H53+'DC29'!H53+'DC43'!H53+ETH!H53+'KZN212'!H53+'KZN213'!H53+'KZN214'!H53+'KZN216'!H53+'KZN221'!H53+'KZN222'!H53+'KZN223'!H53+'KZN224'!H53+'KZN225'!H53+'KZN226'!H53+'KZN227'!H53+'KZN235'!H53+'KZN237'!H53+'KZN238'!H53+'KZN241'!H53+'KZN242'!H53+'KZN244'!H53+'KZN245'!H53+'KZN252'!H53+'KZN253'!H53+'KZN254'!H53+'KZN261'!H53+'KZN262'!H53+'KZN263'!H53+'KZN265'!H53+'KZN266'!H53+'KZN272'!H53+'KZN275'!H53+'KZN276'!H53+'KZN281'!H53+'KZN282'!H53+'KZN284'!H53+'KZN285'!H53+'KZN286'!H53+'KZN291'!H53+'KZN292'!H53+'KZN293'!H53+'KZN294'!H53+'KZN433'!H53+'KZN434'!H53+'KZN435'!H53+'KZN436'!H53</f>
        <v>0</v>
      </c>
    </row>
    <row r="54" spans="1:11" x14ac:dyDescent="0.25">
      <c r="A54" s="23"/>
      <c r="B54" s="23"/>
      <c r="C54" s="23"/>
      <c r="D54" s="23"/>
      <c r="E54" s="6" t="s">
        <v>107</v>
      </c>
      <c r="F54" s="10">
        <f>'DC21'!F54+'DC22'!F54+'DC23'!F54+'DC24'!F54+'DC25'!F54+'DC26'!F54+'DC27'!F54+'DC28'!F54+'DC29'!F54+'DC43'!F54+ETH!F54+'KZN212'!F54+'KZN213'!F54+'KZN214'!F54+'KZN216'!F54+'KZN221'!F54+'KZN222'!F54+'KZN223'!F54+'KZN224'!F54+'KZN225'!F54+'KZN226'!F54+'KZN227'!F54+'KZN235'!F54+'KZN237'!F54+'KZN238'!F54+'KZN241'!F54+'KZN242'!F54+'KZN244'!F54+'KZN245'!F54+'KZN252'!F54+'KZN253'!F54+'KZN254'!F54+'KZN261'!F54+'KZN262'!F54+'KZN263'!F54+'KZN265'!F54+'KZN266'!F54+'KZN272'!F54+'KZN275'!F54+'KZN276'!F54+'KZN281'!F54+'KZN282'!F54+'KZN284'!F54+'KZN285'!F54+'KZN286'!F54+'KZN291'!F54+'KZN292'!F54+'KZN293'!F54+'KZN294'!F54+'KZN433'!F54+'KZN434'!F54+'KZN435'!F54+'KZN436'!F54</f>
        <v>500000</v>
      </c>
      <c r="G54" s="11">
        <f>'DC21'!G54+'DC22'!G54+'DC23'!G54+'DC24'!G54+'DC25'!G54+'DC26'!G54+'DC27'!G54+'DC28'!G54+'DC29'!G54+'DC43'!G54+ETH!G54+'KZN212'!G54+'KZN213'!G54+'KZN214'!G54+'KZN216'!G54+'KZN221'!G54+'KZN222'!G54+'KZN223'!G54+'KZN224'!G54+'KZN225'!G54+'KZN226'!G54+'KZN227'!G54+'KZN235'!G54+'KZN237'!G54+'KZN238'!G54+'KZN241'!G54+'KZN242'!G54+'KZN244'!G54+'KZN245'!G54+'KZN252'!G54+'KZN253'!G54+'KZN254'!G54+'KZN261'!G54+'KZN262'!G54+'KZN263'!G54+'KZN265'!G54+'KZN266'!G54+'KZN272'!G54+'KZN275'!G54+'KZN276'!G54+'KZN281'!G54+'KZN282'!G54+'KZN284'!G54+'KZN285'!G54+'KZN286'!G54+'KZN291'!G54+'KZN292'!G54+'KZN293'!G54+'KZN294'!G54+'KZN433'!G54+'KZN434'!G54+'KZN435'!G54+'KZN436'!G54</f>
        <v>0</v>
      </c>
      <c r="H54" s="12">
        <f>'DC21'!H54+'DC22'!H54+'DC23'!H54+'DC24'!H54+'DC25'!H54+'DC26'!H54+'DC27'!H54+'DC28'!H54+'DC29'!H54+'DC43'!H54+ETH!H54+'KZN212'!H54+'KZN213'!H54+'KZN214'!H54+'KZN216'!H54+'KZN221'!H54+'KZN222'!H54+'KZN223'!H54+'KZN224'!H54+'KZN225'!H54+'KZN226'!H54+'KZN227'!H54+'KZN235'!H54+'KZN237'!H54+'KZN238'!H54+'KZN241'!H54+'KZN242'!H54+'KZN244'!H54+'KZN245'!H54+'KZN252'!H54+'KZN253'!H54+'KZN254'!H54+'KZN261'!H54+'KZN262'!H54+'KZN263'!H54+'KZN265'!H54+'KZN266'!H54+'KZN272'!H54+'KZN275'!H54+'KZN276'!H54+'KZN281'!H54+'KZN282'!H54+'KZN284'!H54+'KZN285'!H54+'KZN286'!H54+'KZN291'!H54+'KZN292'!H54+'KZN293'!H54+'KZN294'!H54+'KZN433'!H54+'KZN434'!H54+'KZN435'!H54+'KZN436'!H54</f>
        <v>0</v>
      </c>
    </row>
    <row r="55" spans="1:11" x14ac:dyDescent="0.25">
      <c r="A55" s="23"/>
      <c r="B55" s="23"/>
      <c r="C55" s="23"/>
      <c r="D55" s="23"/>
      <c r="E55" s="6" t="s">
        <v>108</v>
      </c>
      <c r="F55" s="10">
        <f>'DC21'!F55+'DC22'!F55+'DC23'!F55+'DC24'!F55+'DC25'!F55+'DC26'!F55+'DC27'!F55+'DC28'!F55+'DC29'!F55+'DC43'!F55+ETH!F55+'KZN212'!F55+'KZN213'!F55+'KZN214'!F55+'KZN216'!F55+'KZN221'!F55+'KZN222'!F55+'KZN223'!F55+'KZN224'!F55+'KZN225'!F55+'KZN226'!F55+'KZN227'!F55+'KZN235'!F55+'KZN237'!F55+'KZN238'!F55+'KZN241'!F55+'KZN242'!F55+'KZN244'!F55+'KZN245'!F55+'KZN252'!F55+'KZN253'!F55+'KZN254'!F55+'KZN261'!F55+'KZN262'!F55+'KZN263'!F55+'KZN265'!F55+'KZN266'!F55+'KZN272'!F55+'KZN275'!F55+'KZN276'!F55+'KZN281'!F55+'KZN282'!F55+'KZN284'!F55+'KZN285'!F55+'KZN286'!F55+'KZN291'!F55+'KZN292'!F55+'KZN293'!F55+'KZN294'!F55+'KZN433'!F55+'KZN434'!F55+'KZN435'!F55+'KZN436'!F55</f>
        <v>0</v>
      </c>
      <c r="G55" s="11">
        <f>'DC21'!G55+'DC22'!G55+'DC23'!G55+'DC24'!G55+'DC25'!G55+'DC26'!G55+'DC27'!G55+'DC28'!G55+'DC29'!G55+'DC43'!G55+ETH!G55+'KZN212'!G55+'KZN213'!G55+'KZN214'!G55+'KZN216'!G55+'KZN221'!G55+'KZN222'!G55+'KZN223'!G55+'KZN224'!G55+'KZN225'!G55+'KZN226'!G55+'KZN227'!G55+'KZN235'!G55+'KZN237'!G55+'KZN238'!G55+'KZN241'!G55+'KZN242'!G55+'KZN244'!G55+'KZN245'!G55+'KZN252'!G55+'KZN253'!G55+'KZN254'!G55+'KZN261'!G55+'KZN262'!G55+'KZN263'!G55+'KZN265'!G55+'KZN266'!G55+'KZN272'!G55+'KZN275'!G55+'KZN276'!G55+'KZN281'!G55+'KZN282'!G55+'KZN284'!G55+'KZN285'!G55+'KZN286'!G55+'KZN291'!G55+'KZN292'!G55+'KZN293'!G55+'KZN294'!G55+'KZN433'!G55+'KZN434'!G55+'KZN435'!G55+'KZN436'!G55</f>
        <v>0</v>
      </c>
      <c r="H55" s="12">
        <f>'DC21'!H55+'DC22'!H55+'DC23'!H55+'DC24'!H55+'DC25'!H55+'DC26'!H55+'DC27'!H55+'DC28'!H55+'DC29'!H55+'DC43'!H55+ETH!H55+'KZN212'!H55+'KZN213'!H55+'KZN214'!H55+'KZN216'!H55+'KZN221'!H55+'KZN222'!H55+'KZN223'!H55+'KZN224'!H55+'KZN225'!H55+'KZN226'!H55+'KZN227'!H55+'KZN235'!H55+'KZN237'!H55+'KZN238'!H55+'KZN241'!H55+'KZN242'!H55+'KZN244'!H55+'KZN245'!H55+'KZN252'!H55+'KZN253'!H55+'KZN254'!H55+'KZN261'!H55+'KZN262'!H55+'KZN263'!H55+'KZN265'!H55+'KZN266'!H55+'KZN272'!H55+'KZN275'!H55+'KZN276'!H55+'KZN281'!H55+'KZN282'!H55+'KZN284'!H55+'KZN285'!H55+'KZN286'!H55+'KZN291'!H55+'KZN292'!H55+'KZN293'!H55+'KZN294'!H55+'KZN433'!H55+'KZN434'!H55+'KZN435'!H55+'KZN436'!H55</f>
        <v>0</v>
      </c>
    </row>
    <row r="56" spans="1:11" x14ac:dyDescent="0.25">
      <c r="A56" s="23"/>
      <c r="B56" s="23"/>
      <c r="C56" s="23"/>
      <c r="D56" s="23"/>
      <c r="E56" s="6" t="s">
        <v>109</v>
      </c>
      <c r="F56" s="10">
        <f>'DC21'!F56+'DC22'!F56+'DC23'!F56+'DC24'!F56+'DC25'!F56+'DC26'!F56+'DC27'!F56+'DC28'!F56+'DC29'!F56+'DC43'!F56+ETH!F56+'KZN212'!F56+'KZN213'!F56+'KZN214'!F56+'KZN216'!F56+'KZN221'!F56+'KZN222'!F56+'KZN223'!F56+'KZN224'!F56+'KZN225'!F56+'KZN226'!F56+'KZN227'!F56+'KZN235'!F56+'KZN237'!F56+'KZN238'!F56+'KZN241'!F56+'KZN242'!F56+'KZN244'!F56+'KZN245'!F56+'KZN252'!F56+'KZN253'!F56+'KZN254'!F56+'KZN261'!F56+'KZN262'!F56+'KZN263'!F56+'KZN265'!F56+'KZN266'!F56+'KZN272'!F56+'KZN275'!F56+'KZN276'!F56+'KZN281'!F56+'KZN282'!F56+'KZN284'!F56+'KZN285'!F56+'KZN286'!F56+'KZN291'!F56+'KZN292'!F56+'KZN293'!F56+'KZN294'!F56+'KZN433'!F56+'KZN434'!F56+'KZN435'!F56+'KZN436'!F56</f>
        <v>2000000</v>
      </c>
      <c r="G56" s="11">
        <f>'DC21'!G56+'DC22'!G56+'DC23'!G56+'DC24'!G56+'DC25'!G56+'DC26'!G56+'DC27'!G56+'DC28'!G56+'DC29'!G56+'DC43'!G56+ETH!G56+'KZN212'!G56+'KZN213'!G56+'KZN214'!G56+'KZN216'!G56+'KZN221'!G56+'KZN222'!G56+'KZN223'!G56+'KZN224'!G56+'KZN225'!G56+'KZN226'!G56+'KZN227'!G56+'KZN235'!G56+'KZN237'!G56+'KZN238'!G56+'KZN241'!G56+'KZN242'!G56+'KZN244'!G56+'KZN245'!G56+'KZN252'!G56+'KZN253'!G56+'KZN254'!G56+'KZN261'!G56+'KZN262'!G56+'KZN263'!G56+'KZN265'!G56+'KZN266'!G56+'KZN272'!G56+'KZN275'!G56+'KZN276'!G56+'KZN281'!G56+'KZN282'!G56+'KZN284'!G56+'KZN285'!G56+'KZN286'!G56+'KZN291'!G56+'KZN292'!G56+'KZN293'!G56+'KZN294'!G56+'KZN433'!G56+'KZN434'!G56+'KZN435'!G56+'KZN436'!G56</f>
        <v>0</v>
      </c>
      <c r="H56" s="12">
        <f>'DC21'!H56+'DC22'!H56+'DC23'!H56+'DC24'!H56+'DC25'!H56+'DC26'!H56+'DC27'!H56+'DC28'!H56+'DC29'!H56+'DC43'!H56+ETH!H56+'KZN212'!H56+'KZN213'!H56+'KZN214'!H56+'KZN216'!H56+'KZN221'!H56+'KZN222'!H56+'KZN223'!H56+'KZN224'!H56+'KZN225'!H56+'KZN226'!H56+'KZN227'!H56+'KZN235'!H56+'KZN237'!H56+'KZN238'!H56+'KZN241'!H56+'KZN242'!H56+'KZN244'!H56+'KZN245'!H56+'KZN252'!H56+'KZN253'!H56+'KZN254'!H56+'KZN261'!H56+'KZN262'!H56+'KZN263'!H56+'KZN265'!H56+'KZN266'!H56+'KZN272'!H56+'KZN275'!H56+'KZN276'!H56+'KZN281'!H56+'KZN282'!H56+'KZN284'!H56+'KZN285'!H56+'KZN286'!H56+'KZN291'!H56+'KZN292'!H56+'KZN293'!H56+'KZN294'!H56+'KZN433'!H56+'KZN434'!H56+'KZN435'!H56+'KZN436'!H56</f>
        <v>0</v>
      </c>
    </row>
    <row r="57" spans="1:11" x14ac:dyDescent="0.25">
      <c r="A57" s="23"/>
      <c r="B57" s="23"/>
      <c r="C57" s="23"/>
      <c r="D57" s="23"/>
      <c r="E57" s="6" t="s">
        <v>110</v>
      </c>
      <c r="F57" s="10">
        <f>'DC21'!F57+'DC22'!F57+'DC23'!F57+'DC24'!F57+'DC25'!F57+'DC26'!F57+'DC27'!F57+'DC28'!F57+'DC29'!F57+'DC43'!F57+ETH!F57+'KZN212'!F57+'KZN213'!F57+'KZN214'!F57+'KZN216'!F57+'KZN221'!F57+'KZN222'!F57+'KZN223'!F57+'KZN224'!F57+'KZN225'!F57+'KZN226'!F57+'KZN227'!F57+'KZN235'!F57+'KZN237'!F57+'KZN238'!F57+'KZN241'!F57+'KZN242'!F57+'KZN244'!F57+'KZN245'!F57+'KZN252'!F57+'KZN253'!F57+'KZN254'!F57+'KZN261'!F57+'KZN262'!F57+'KZN263'!F57+'KZN265'!F57+'KZN266'!F57+'KZN272'!F57+'KZN275'!F57+'KZN276'!F57+'KZN281'!F57+'KZN282'!F57+'KZN284'!F57+'KZN285'!F57+'KZN286'!F57+'KZN291'!F57+'KZN292'!F57+'KZN293'!F57+'KZN294'!F57+'KZN433'!F57+'KZN434'!F57+'KZN435'!F57+'KZN436'!F57</f>
        <v>3500000</v>
      </c>
      <c r="G57" s="11">
        <f>'DC21'!G57+'DC22'!G57+'DC23'!G57+'DC24'!G57+'DC25'!G57+'DC26'!G57+'DC27'!G57+'DC28'!G57+'DC29'!G57+'DC43'!G57+ETH!G57+'KZN212'!G57+'KZN213'!G57+'KZN214'!G57+'KZN216'!G57+'KZN221'!G57+'KZN222'!G57+'KZN223'!G57+'KZN224'!G57+'KZN225'!G57+'KZN226'!G57+'KZN227'!G57+'KZN235'!G57+'KZN237'!G57+'KZN238'!G57+'KZN241'!G57+'KZN242'!G57+'KZN244'!G57+'KZN245'!G57+'KZN252'!G57+'KZN253'!G57+'KZN254'!G57+'KZN261'!G57+'KZN262'!G57+'KZN263'!G57+'KZN265'!G57+'KZN266'!G57+'KZN272'!G57+'KZN275'!G57+'KZN276'!G57+'KZN281'!G57+'KZN282'!G57+'KZN284'!G57+'KZN285'!G57+'KZN286'!G57+'KZN291'!G57+'KZN292'!G57+'KZN293'!G57+'KZN294'!G57+'KZN433'!G57+'KZN434'!G57+'KZN435'!G57+'KZN436'!G57</f>
        <v>0</v>
      </c>
      <c r="H57" s="12">
        <f>'DC21'!H57+'DC22'!H57+'DC23'!H57+'DC24'!H57+'DC25'!H57+'DC26'!H57+'DC27'!H57+'DC28'!H57+'DC29'!H57+'DC43'!H57+ETH!H57+'KZN212'!H57+'KZN213'!H57+'KZN214'!H57+'KZN216'!H57+'KZN221'!H57+'KZN222'!H57+'KZN223'!H57+'KZN224'!H57+'KZN225'!H57+'KZN226'!H57+'KZN227'!H57+'KZN235'!H57+'KZN237'!H57+'KZN238'!H57+'KZN241'!H57+'KZN242'!H57+'KZN244'!H57+'KZN245'!H57+'KZN252'!H57+'KZN253'!H57+'KZN254'!H57+'KZN261'!H57+'KZN262'!H57+'KZN263'!H57+'KZN265'!H57+'KZN266'!H57+'KZN272'!H57+'KZN275'!H57+'KZN276'!H57+'KZN281'!H57+'KZN282'!H57+'KZN284'!H57+'KZN285'!H57+'KZN286'!H57+'KZN291'!H57+'KZN292'!H57+'KZN293'!H57+'KZN294'!H57+'KZN433'!H57+'KZN434'!H57+'KZN435'!H57+'KZN436'!H57</f>
        <v>0</v>
      </c>
    </row>
    <row r="58" spans="1:11" x14ac:dyDescent="0.25">
      <c r="A58" s="23"/>
      <c r="B58" s="23"/>
      <c r="C58" s="23"/>
      <c r="D58" s="23"/>
      <c r="E58" s="6" t="s">
        <v>111</v>
      </c>
      <c r="F58" s="10">
        <f>'DC21'!F58+'DC22'!F58+'DC23'!F58+'DC24'!F58+'DC25'!F58+'DC26'!F58+'DC27'!F58+'DC28'!F58+'DC29'!F58+'DC43'!F58+ETH!F58+'KZN212'!F58+'KZN213'!F58+'KZN214'!F58+'KZN216'!F58+'KZN221'!F58+'KZN222'!F58+'KZN223'!F58+'KZN224'!F58+'KZN225'!F58+'KZN226'!F58+'KZN227'!F58+'KZN235'!F58+'KZN237'!F58+'KZN238'!F58+'KZN241'!F58+'KZN242'!F58+'KZN244'!F58+'KZN245'!F58+'KZN252'!F58+'KZN253'!F58+'KZN254'!F58+'KZN261'!F58+'KZN262'!F58+'KZN263'!F58+'KZN265'!F58+'KZN266'!F58+'KZN272'!F58+'KZN275'!F58+'KZN276'!F58+'KZN281'!F58+'KZN282'!F58+'KZN284'!F58+'KZN285'!F58+'KZN286'!F58+'KZN291'!F58+'KZN292'!F58+'KZN293'!F58+'KZN294'!F58+'KZN433'!F58+'KZN434'!F58+'KZN435'!F58+'KZN436'!F58</f>
        <v>6500000</v>
      </c>
      <c r="G58" s="11">
        <f>'DC21'!G58+'DC22'!G58+'DC23'!G58+'DC24'!G58+'DC25'!G58+'DC26'!G58+'DC27'!G58+'DC28'!G58+'DC29'!G58+'DC43'!G58+ETH!G58+'KZN212'!G58+'KZN213'!G58+'KZN214'!G58+'KZN216'!G58+'KZN221'!G58+'KZN222'!G58+'KZN223'!G58+'KZN224'!G58+'KZN225'!G58+'KZN226'!G58+'KZN227'!G58+'KZN235'!G58+'KZN237'!G58+'KZN238'!G58+'KZN241'!G58+'KZN242'!G58+'KZN244'!G58+'KZN245'!G58+'KZN252'!G58+'KZN253'!G58+'KZN254'!G58+'KZN261'!G58+'KZN262'!G58+'KZN263'!G58+'KZN265'!G58+'KZN266'!G58+'KZN272'!G58+'KZN275'!G58+'KZN276'!G58+'KZN281'!G58+'KZN282'!G58+'KZN284'!G58+'KZN285'!G58+'KZN286'!G58+'KZN291'!G58+'KZN292'!G58+'KZN293'!G58+'KZN294'!G58+'KZN433'!G58+'KZN434'!G58+'KZN435'!G58+'KZN436'!G58</f>
        <v>0</v>
      </c>
      <c r="H58" s="12">
        <f>'DC21'!H58+'DC22'!H58+'DC23'!H58+'DC24'!H58+'DC25'!H58+'DC26'!H58+'DC27'!H58+'DC28'!H58+'DC29'!H58+'DC43'!H58+ETH!H58+'KZN212'!H58+'KZN213'!H58+'KZN214'!H58+'KZN216'!H58+'KZN221'!H58+'KZN222'!H58+'KZN223'!H58+'KZN224'!H58+'KZN225'!H58+'KZN226'!H58+'KZN227'!H58+'KZN235'!H58+'KZN237'!H58+'KZN238'!H58+'KZN241'!H58+'KZN242'!H58+'KZN244'!H58+'KZN245'!H58+'KZN252'!H58+'KZN253'!H58+'KZN254'!H58+'KZN261'!H58+'KZN262'!H58+'KZN263'!H58+'KZN265'!H58+'KZN266'!H58+'KZN272'!H58+'KZN275'!H58+'KZN276'!H58+'KZN281'!H58+'KZN282'!H58+'KZN284'!H58+'KZN285'!H58+'KZN286'!H58+'KZN291'!H58+'KZN292'!H58+'KZN293'!H58+'KZN294'!H58+'KZN433'!H58+'KZN434'!H58+'KZN435'!H58+'KZN436'!H58</f>
        <v>0</v>
      </c>
    </row>
    <row r="59" spans="1:11" x14ac:dyDescent="0.25">
      <c r="A59" s="23"/>
      <c r="B59" s="23"/>
      <c r="C59" s="23"/>
      <c r="D59" s="23"/>
      <c r="E59" s="6" t="s">
        <v>112</v>
      </c>
      <c r="F59" s="10">
        <f>'DC21'!F59+'DC22'!F59+'DC23'!F59+'DC24'!F59+'DC25'!F59+'DC26'!F59+'DC27'!F59+'DC28'!F59+'DC29'!F59+'DC43'!F59+ETH!F59+'KZN212'!F59+'KZN213'!F59+'KZN214'!F59+'KZN216'!F59+'KZN221'!F59+'KZN222'!F59+'KZN223'!F59+'KZN224'!F59+'KZN225'!F59+'KZN226'!F59+'KZN227'!F59+'KZN235'!F59+'KZN237'!F59+'KZN238'!F59+'KZN241'!F59+'KZN242'!F59+'KZN244'!F59+'KZN245'!F59+'KZN252'!F59+'KZN253'!F59+'KZN254'!F59+'KZN261'!F59+'KZN262'!F59+'KZN263'!F59+'KZN265'!F59+'KZN266'!F59+'KZN272'!F59+'KZN275'!F59+'KZN276'!F59+'KZN281'!F59+'KZN282'!F59+'KZN284'!F59+'KZN285'!F59+'KZN286'!F59+'KZN291'!F59+'KZN292'!F59+'KZN293'!F59+'KZN294'!F59+'KZN433'!F59+'KZN434'!F59+'KZN435'!F59+'KZN436'!F59</f>
        <v>3000000</v>
      </c>
      <c r="G59" s="11">
        <f>'DC21'!G59+'DC22'!G59+'DC23'!G59+'DC24'!G59+'DC25'!G59+'DC26'!G59+'DC27'!G59+'DC28'!G59+'DC29'!G59+'DC43'!G59+ETH!G59+'KZN212'!G59+'KZN213'!G59+'KZN214'!G59+'KZN216'!G59+'KZN221'!G59+'KZN222'!G59+'KZN223'!G59+'KZN224'!G59+'KZN225'!G59+'KZN226'!G59+'KZN227'!G59+'KZN235'!G59+'KZN237'!G59+'KZN238'!G59+'KZN241'!G59+'KZN242'!G59+'KZN244'!G59+'KZN245'!G59+'KZN252'!G59+'KZN253'!G59+'KZN254'!G59+'KZN261'!G59+'KZN262'!G59+'KZN263'!G59+'KZN265'!G59+'KZN266'!G59+'KZN272'!G59+'KZN275'!G59+'KZN276'!G59+'KZN281'!G59+'KZN282'!G59+'KZN284'!G59+'KZN285'!G59+'KZN286'!G59+'KZN291'!G59+'KZN292'!G59+'KZN293'!G59+'KZN294'!G59+'KZN433'!G59+'KZN434'!G59+'KZN435'!G59+'KZN436'!G59</f>
        <v>0</v>
      </c>
      <c r="H59" s="12">
        <f>'DC21'!H59+'DC22'!H59+'DC23'!H59+'DC24'!H59+'DC25'!H59+'DC26'!H59+'DC27'!H59+'DC28'!H59+'DC29'!H59+'DC43'!H59+ETH!H59+'KZN212'!H59+'KZN213'!H59+'KZN214'!H59+'KZN216'!H59+'KZN221'!H59+'KZN222'!H59+'KZN223'!H59+'KZN224'!H59+'KZN225'!H59+'KZN226'!H59+'KZN227'!H59+'KZN235'!H59+'KZN237'!H59+'KZN238'!H59+'KZN241'!H59+'KZN242'!H59+'KZN244'!H59+'KZN245'!H59+'KZN252'!H59+'KZN253'!H59+'KZN254'!H59+'KZN261'!H59+'KZN262'!H59+'KZN263'!H59+'KZN265'!H59+'KZN266'!H59+'KZN272'!H59+'KZN275'!H59+'KZN276'!H59+'KZN281'!H59+'KZN282'!H59+'KZN284'!H59+'KZN285'!H59+'KZN286'!H59+'KZN291'!H59+'KZN292'!H59+'KZN293'!H59+'KZN294'!H59+'KZN433'!H59+'KZN434'!H59+'KZN435'!H59+'KZN436'!H59</f>
        <v>0</v>
      </c>
    </row>
    <row r="60" spans="1:11" x14ac:dyDescent="0.25">
      <c r="A60" s="23"/>
      <c r="B60" s="23"/>
      <c r="C60" s="23"/>
      <c r="D60" s="23"/>
      <c r="E60" s="6" t="s">
        <v>113</v>
      </c>
      <c r="F60" s="10">
        <f>'DC21'!F60+'DC22'!F60+'DC23'!F60+'DC24'!F60+'DC25'!F60+'DC26'!F60+'DC27'!F60+'DC28'!F60+'DC29'!F60+'DC43'!F60+ETH!F60+'KZN212'!F60+'KZN213'!F60+'KZN214'!F60+'KZN216'!F60+'KZN221'!F60+'KZN222'!F60+'KZN223'!F60+'KZN224'!F60+'KZN225'!F60+'KZN226'!F60+'KZN227'!F60+'KZN235'!F60+'KZN237'!F60+'KZN238'!F60+'KZN241'!F60+'KZN242'!F60+'KZN244'!F60+'KZN245'!F60+'KZN252'!F60+'KZN253'!F60+'KZN254'!F60+'KZN261'!F60+'KZN262'!F60+'KZN263'!F60+'KZN265'!F60+'KZN266'!F60+'KZN272'!F60+'KZN275'!F60+'KZN276'!F60+'KZN281'!F60+'KZN282'!F60+'KZN284'!F60+'KZN285'!F60+'KZN286'!F60+'KZN291'!F60+'KZN292'!F60+'KZN293'!F60+'KZN294'!F60+'KZN433'!F60+'KZN434'!F60+'KZN435'!F60+'KZN436'!F60</f>
        <v>0</v>
      </c>
      <c r="G60" s="11">
        <f>'DC21'!G60+'DC22'!G60+'DC23'!G60+'DC24'!G60+'DC25'!G60+'DC26'!G60+'DC27'!G60+'DC28'!G60+'DC29'!G60+'DC43'!G60+ETH!G60+'KZN212'!G60+'KZN213'!G60+'KZN214'!G60+'KZN216'!G60+'KZN221'!G60+'KZN222'!G60+'KZN223'!G60+'KZN224'!G60+'KZN225'!G60+'KZN226'!G60+'KZN227'!G60+'KZN235'!G60+'KZN237'!G60+'KZN238'!G60+'KZN241'!G60+'KZN242'!G60+'KZN244'!G60+'KZN245'!G60+'KZN252'!G60+'KZN253'!G60+'KZN254'!G60+'KZN261'!G60+'KZN262'!G60+'KZN263'!G60+'KZN265'!G60+'KZN266'!G60+'KZN272'!G60+'KZN275'!G60+'KZN276'!G60+'KZN281'!G60+'KZN282'!G60+'KZN284'!G60+'KZN285'!G60+'KZN286'!G60+'KZN291'!G60+'KZN292'!G60+'KZN293'!G60+'KZN294'!G60+'KZN433'!G60+'KZN434'!G60+'KZN435'!G60+'KZN436'!G60</f>
        <v>0</v>
      </c>
      <c r="H60" s="12">
        <f>'DC21'!H60+'DC22'!H60+'DC23'!H60+'DC24'!H60+'DC25'!H60+'DC26'!H60+'DC27'!H60+'DC28'!H60+'DC29'!H60+'DC43'!H60+ETH!H60+'KZN212'!H60+'KZN213'!H60+'KZN214'!H60+'KZN216'!H60+'KZN221'!H60+'KZN222'!H60+'KZN223'!H60+'KZN224'!H60+'KZN225'!H60+'KZN226'!H60+'KZN227'!H60+'KZN235'!H60+'KZN237'!H60+'KZN238'!H60+'KZN241'!H60+'KZN242'!H60+'KZN244'!H60+'KZN245'!H60+'KZN252'!H60+'KZN253'!H60+'KZN254'!H60+'KZN261'!H60+'KZN262'!H60+'KZN263'!H60+'KZN265'!H60+'KZN266'!H60+'KZN272'!H60+'KZN275'!H60+'KZN276'!H60+'KZN281'!H60+'KZN282'!H60+'KZN284'!H60+'KZN285'!H60+'KZN286'!H60+'KZN291'!H60+'KZN292'!H60+'KZN293'!H60+'KZN294'!H60+'KZN433'!H60+'KZN434'!H60+'KZN435'!H60+'KZN436'!H60</f>
        <v>0</v>
      </c>
    </row>
    <row r="61" spans="1:11" x14ac:dyDescent="0.25">
      <c r="A61" s="23"/>
      <c r="B61" s="23"/>
      <c r="C61" s="23"/>
      <c r="D61" s="23"/>
      <c r="E61" s="6"/>
      <c r="F61" s="13">
        <f>'DC21'!F61+'DC22'!F61+'DC23'!F61+'DC24'!F61+'DC25'!F61+'DC26'!F61+'DC27'!F61+'DC28'!F61+'DC29'!F61+'DC43'!F61+ETH!F61+'KZN212'!F61+'KZN213'!F61+'KZN214'!F61+'KZN216'!F61+'KZN221'!F61+'KZN222'!F61+'KZN223'!F61+'KZN224'!F61+'KZN225'!F61+'KZN226'!F61+'KZN227'!F61+'KZN235'!F61+'KZN237'!F61+'KZN238'!F61+'KZN241'!F61+'KZN242'!F61+'KZN244'!F61+'KZN245'!F61+'KZN252'!F61+'KZN253'!F61+'KZN254'!F61+'KZN261'!F61+'KZN262'!F61+'KZN263'!F61+'KZN265'!F61+'KZN266'!F61+'KZN272'!F61+'KZN275'!F61+'KZN276'!F61+'KZN281'!F61+'KZN282'!F61+'KZN284'!F61+'KZN285'!F61+'KZN286'!F61+'KZN291'!F61+'KZN292'!F61+'KZN293'!F61+'KZN294'!F61+'KZN433'!F61+'KZN434'!F61+'KZN435'!F61+'KZN436'!F61</f>
        <v>2500000</v>
      </c>
      <c r="G61" s="14">
        <f>'DC21'!G61+'DC22'!G61+'DC23'!G61+'DC24'!G61+'DC25'!G61+'DC26'!G61+'DC27'!G61+'DC28'!G61+'DC29'!G61+'DC43'!G61+ETH!G61+'KZN212'!G61+'KZN213'!G61+'KZN214'!G61+'KZN216'!G61+'KZN221'!G61+'KZN222'!G61+'KZN223'!G61+'KZN224'!G61+'KZN225'!G61+'KZN226'!G61+'KZN227'!G61+'KZN235'!G61+'KZN237'!G61+'KZN238'!G61+'KZN241'!G61+'KZN242'!G61+'KZN244'!G61+'KZN245'!G61+'KZN252'!G61+'KZN253'!G61+'KZN254'!G61+'KZN261'!G61+'KZN262'!G61+'KZN263'!G61+'KZN265'!G61+'KZN266'!G61+'KZN272'!G61+'KZN275'!G61+'KZN276'!G61+'KZN281'!G61+'KZN282'!G61+'KZN284'!G61+'KZN285'!G61+'KZN286'!G61+'KZN291'!G61+'KZN292'!G61+'KZN293'!G61+'KZN294'!G61+'KZN433'!G61+'KZN434'!G61+'KZN435'!G61+'KZN436'!G61</f>
        <v>0</v>
      </c>
      <c r="H61" s="15">
        <f>'DC21'!H61+'DC22'!H61+'DC23'!H61+'DC24'!H61+'DC25'!H61+'DC26'!H61+'DC27'!H61+'DC28'!H61+'DC29'!H61+'DC43'!H61+ETH!H61+'KZN212'!H61+'KZN213'!H61+'KZN214'!H61+'KZN216'!H61+'KZN221'!H61+'KZN222'!H61+'KZN223'!H61+'KZN224'!H61+'KZN225'!H61+'KZN226'!H61+'KZN227'!H61+'KZN235'!H61+'KZN237'!H61+'KZN238'!H61+'KZN241'!H61+'KZN242'!H61+'KZN244'!H61+'KZN245'!H61+'KZN252'!H61+'KZN253'!H61+'KZN254'!H61+'KZN261'!H61+'KZN262'!H61+'KZN263'!H61+'KZN265'!H61+'KZN266'!H61+'KZN272'!H61+'KZN275'!H61+'KZN276'!H61+'KZN281'!H61+'KZN282'!H61+'KZN284'!H61+'KZN285'!H61+'KZN286'!H61+'KZN291'!H61+'KZN292'!H61+'KZN293'!H61+'KZN294'!H61+'KZN433'!H61+'KZN434'!H61+'KZN435'!H61+'KZN436'!H61</f>
        <v>0</v>
      </c>
    </row>
    <row r="62" spans="1:11" x14ac:dyDescent="0.25">
      <c r="A62" s="23"/>
      <c r="B62" s="23"/>
      <c r="C62" s="23"/>
      <c r="D62" s="23"/>
      <c r="E62" s="16"/>
      <c r="F62" s="17">
        <f>'DC21'!F62+'DC22'!F62+'DC23'!F62+'DC24'!F62+'DC25'!F62+'DC26'!F62+'DC27'!F62+'DC28'!F62+'DC29'!F62+'DC43'!F62+ETH!F62+'KZN212'!F62+'KZN213'!F62+'KZN214'!F62+'KZN216'!F62+'KZN221'!F62+'KZN222'!F62+'KZN223'!F62+'KZN224'!F62+'KZN225'!F62+'KZN226'!F62+'KZN227'!F62+'KZN235'!F62+'KZN237'!F62+'KZN238'!F62+'KZN241'!F62+'KZN242'!F62+'KZN244'!F62+'KZN245'!F62+'KZN252'!F62+'KZN253'!F62+'KZN254'!F62+'KZN261'!F62+'KZN262'!F62+'KZN263'!F62+'KZN265'!F62+'KZN266'!F62+'KZN272'!F62+'KZN275'!F62+'KZN276'!F62+'KZN281'!F62+'KZN282'!F62+'KZN284'!F62+'KZN285'!F62+'KZN286'!F62+'KZN291'!F62+'KZN292'!F62+'KZN293'!F62+'KZN294'!F62+'KZN433'!F62+'KZN434'!F62+'KZN435'!F62+'KZN436'!F62</f>
        <v>0</v>
      </c>
      <c r="G62" s="17">
        <f>'DC21'!G62+'DC22'!G62+'DC23'!G62+'DC24'!G62+'DC25'!G62+'DC26'!G62+'DC27'!G62+'DC28'!G62+'DC29'!G62+'DC43'!G62+ETH!G62+'KZN212'!G62+'KZN213'!G62+'KZN214'!G62+'KZN216'!G62+'KZN221'!G62+'KZN222'!G62+'KZN223'!G62+'KZN224'!G62+'KZN225'!G62+'KZN226'!G62+'KZN227'!G62+'KZN235'!G62+'KZN237'!G62+'KZN238'!G62+'KZN241'!G62+'KZN242'!G62+'KZN244'!G62+'KZN245'!G62+'KZN252'!G62+'KZN253'!G62+'KZN254'!G62+'KZN261'!G62+'KZN262'!G62+'KZN263'!G62+'KZN265'!G62+'KZN266'!G62+'KZN272'!G62+'KZN275'!G62+'KZN276'!G62+'KZN281'!G62+'KZN282'!G62+'KZN284'!G62+'KZN285'!G62+'KZN286'!G62+'KZN291'!G62+'KZN292'!G62+'KZN293'!G62+'KZN294'!G62+'KZN433'!G62+'KZN434'!G62+'KZN435'!G62+'KZN436'!G62</f>
        <v>0</v>
      </c>
      <c r="H62" s="17">
        <f>'DC21'!H62+'DC22'!H62+'DC23'!H62+'DC24'!H62+'DC25'!H62+'DC26'!H62+'DC27'!H62+'DC28'!H62+'DC29'!H62+'DC43'!H62+ETH!H62+'KZN212'!H62+'KZN213'!H62+'KZN214'!H62+'KZN216'!H62+'KZN221'!H62+'KZN222'!H62+'KZN223'!H62+'KZN224'!H62+'KZN225'!H62+'KZN226'!H62+'KZN227'!H62+'KZN235'!H62+'KZN237'!H62+'KZN238'!H62+'KZN241'!H62+'KZN242'!H62+'KZN244'!H62+'KZN245'!H62+'KZN252'!H62+'KZN253'!H62+'KZN254'!H62+'KZN261'!H62+'KZN262'!H62+'KZN263'!H62+'KZN265'!H62+'KZN266'!H62+'KZN272'!H62+'KZN275'!H62+'KZN276'!H62+'KZN281'!H62+'KZN282'!H62+'KZN284'!H62+'KZN285'!H62+'KZN286'!H62+'KZN291'!H62+'KZN292'!H62+'KZN293'!H62+'KZN294'!H62+'KZN433'!H62+'KZN434'!H62+'KZN435'!H62+'KZN436'!H62</f>
        <v>0</v>
      </c>
    </row>
    <row r="63" spans="1:11" ht="13" x14ac:dyDescent="0.25">
      <c r="A63" s="23"/>
      <c r="B63" s="23"/>
      <c r="C63" s="23"/>
      <c r="D63" s="23"/>
      <c r="E63" s="2" t="s">
        <v>114</v>
      </c>
      <c r="F63" s="3">
        <f>'DC21'!F63+'DC22'!F63+'DC23'!F63+'DC24'!F63+'DC25'!F63+'DC26'!F63+'DC27'!F63+'DC28'!F63+'DC29'!F63+'DC43'!F63+ETH!F63+'KZN212'!F63+'KZN213'!F63+'KZN214'!F63+'KZN216'!F63+'KZN221'!F63+'KZN222'!F63+'KZN223'!F63+'KZN224'!F63+'KZN225'!F63+'KZN226'!F63+'KZN227'!F63+'KZN235'!F63+'KZN237'!F63+'KZN238'!F63+'KZN241'!F63+'KZN242'!F63+'KZN244'!F63+'KZN245'!F63+'KZN252'!F63+'KZN253'!F63+'KZN254'!F63+'KZN261'!F63+'KZN262'!F63+'KZN263'!F63+'KZN265'!F63+'KZN266'!F63+'KZN272'!F63+'KZN275'!F63+'KZN276'!F63+'KZN281'!F63+'KZN282'!F63+'KZN284'!F63+'KZN285'!F63+'KZN286'!F63+'KZN291'!F63+'KZN292'!F63+'KZN293'!F63+'KZN294'!F63+'KZN433'!F63+'KZN434'!F63+'KZN435'!F63+'KZN436'!F63</f>
        <v>2293337000</v>
      </c>
      <c r="G63" s="3">
        <f>'DC21'!G63+'DC22'!G63+'DC23'!G63+'DC24'!G63+'DC25'!G63+'DC26'!G63+'DC27'!G63+'DC28'!G63+'DC29'!G63+'DC43'!G63+ETH!G63+'KZN212'!G63+'KZN213'!G63+'KZN214'!G63+'KZN216'!G63+'KZN221'!G63+'KZN222'!G63+'KZN223'!G63+'KZN224'!G63+'KZN225'!G63+'KZN226'!G63+'KZN227'!G63+'KZN235'!G63+'KZN237'!G63+'KZN238'!G63+'KZN241'!G63+'KZN242'!G63+'KZN244'!G63+'KZN245'!G63+'KZN252'!G63+'KZN253'!G63+'KZN254'!G63+'KZN261'!G63+'KZN262'!G63+'KZN263'!G63+'KZN265'!G63+'KZN266'!G63+'KZN272'!G63+'KZN275'!G63+'KZN276'!G63+'KZN281'!G63+'KZN282'!G63+'KZN284'!G63+'KZN285'!G63+'KZN286'!G63+'KZN291'!G63+'KZN292'!G63+'KZN293'!G63+'KZN294'!G63+'KZN433'!G63+'KZN434'!G63+'KZN435'!G63+'KZN436'!G63</f>
        <v>2198222000</v>
      </c>
      <c r="H63" s="3">
        <f>'DC21'!H63+'DC22'!H63+'DC23'!H63+'DC24'!H63+'DC25'!H63+'DC26'!H63+'DC27'!H63+'DC28'!H63+'DC29'!H63+'DC43'!H63+ETH!H63+'KZN212'!H63+'KZN213'!H63+'KZN214'!H63+'KZN216'!H63+'KZN221'!H63+'KZN222'!H63+'KZN223'!H63+'KZN224'!H63+'KZN225'!H63+'KZN226'!H63+'KZN227'!H63+'KZN235'!H63+'KZN237'!H63+'KZN238'!H63+'KZN241'!H63+'KZN242'!H63+'KZN244'!H63+'KZN245'!H63+'KZN252'!H63+'KZN253'!H63+'KZN254'!H63+'KZN261'!H63+'KZN262'!H63+'KZN263'!H63+'KZN265'!H63+'KZN266'!H63+'KZN272'!H63+'KZN275'!H63+'KZN276'!H63+'KZN281'!H63+'KZN282'!H63+'KZN284'!H63+'KZN285'!H63+'KZN286'!H63+'KZN291'!H63+'KZN292'!H63+'KZN293'!H63+'KZN294'!H63+'KZN433'!H63+'KZN434'!H63+'KZN435'!H63+'KZN436'!H63</f>
        <v>2291698000</v>
      </c>
    </row>
    <row r="64" spans="1:11" x14ac:dyDescent="0.25">
      <c r="A64" s="23"/>
      <c r="B64" s="23"/>
      <c r="C64" s="23"/>
      <c r="D64" s="23"/>
      <c r="E64" s="6" t="s">
        <v>115</v>
      </c>
      <c r="F64" s="7">
        <f>'DC21'!F64+'DC22'!F64+'DC23'!F64+'DC24'!F64+'DC25'!F64+'DC26'!F64+'DC27'!F64+'DC28'!F64+'DC29'!F64+'DC43'!F64+ETH!F64+'KZN212'!F64+'KZN213'!F64+'KZN214'!F64+'KZN216'!F64+'KZN221'!F64+'KZN222'!F64+'KZN223'!F64+'KZN224'!F64+'KZN225'!F64+'KZN226'!F64+'KZN227'!F64+'KZN235'!F64+'KZN237'!F64+'KZN238'!F64+'KZN241'!F64+'KZN242'!F64+'KZN244'!F64+'KZN245'!F64+'KZN252'!F64+'KZN253'!F64+'KZN254'!F64+'KZN261'!F64+'KZN262'!F64+'KZN263'!F64+'KZN265'!F64+'KZN266'!F64+'KZN272'!F64+'KZN275'!F64+'KZN276'!F64+'KZN281'!F64+'KZN282'!F64+'KZN284'!F64+'KZN285'!F64+'KZN286'!F64+'KZN291'!F64+'KZN292'!F64+'KZN293'!F64+'KZN294'!F64+'KZN433'!F64+'KZN434'!F64+'KZN435'!F64+'KZN436'!F64</f>
        <v>34289000</v>
      </c>
      <c r="G64" s="8">
        <f>'DC21'!G64+'DC22'!G64+'DC23'!G64+'DC24'!G64+'DC25'!G64+'DC26'!G64+'DC27'!G64+'DC28'!G64+'DC29'!G64+'DC43'!G64+ETH!G64+'KZN212'!G64+'KZN213'!G64+'KZN214'!G64+'KZN216'!G64+'KZN221'!G64+'KZN222'!G64+'KZN223'!G64+'KZN224'!G64+'KZN225'!G64+'KZN226'!G64+'KZN227'!G64+'KZN235'!G64+'KZN237'!G64+'KZN238'!G64+'KZN241'!G64+'KZN242'!G64+'KZN244'!G64+'KZN245'!G64+'KZN252'!G64+'KZN253'!G64+'KZN254'!G64+'KZN261'!G64+'KZN262'!G64+'KZN263'!G64+'KZN265'!G64+'KZN266'!G64+'KZN272'!G64+'KZN275'!G64+'KZN276'!G64+'KZN281'!G64+'KZN282'!G64+'KZN284'!G64+'KZN285'!G64+'KZN286'!G64+'KZN291'!G64+'KZN292'!G64+'KZN293'!G64+'KZN294'!G64+'KZN433'!G64+'KZN434'!G64+'KZN435'!G64+'KZN436'!G64</f>
        <v>34289000</v>
      </c>
      <c r="H64" s="9">
        <f>'DC21'!H64+'DC22'!H64+'DC23'!H64+'DC24'!H64+'DC25'!H64+'DC26'!H64+'DC27'!H64+'DC28'!H64+'DC29'!H64+'DC43'!H64+ETH!H64+'KZN212'!H64+'KZN213'!H64+'KZN214'!H64+'KZN216'!H64+'KZN221'!H64+'KZN222'!H64+'KZN223'!H64+'KZN224'!H64+'KZN225'!H64+'KZN226'!H64+'KZN227'!H64+'KZN235'!H64+'KZN237'!H64+'KZN238'!H64+'KZN241'!H64+'KZN242'!H64+'KZN244'!H64+'KZN245'!H64+'KZN252'!H64+'KZN253'!H64+'KZN254'!H64+'KZN261'!H64+'KZN262'!H64+'KZN263'!H64+'KZN265'!H64+'KZN266'!H64+'KZN272'!H64+'KZN275'!H64+'KZN276'!H64+'KZN281'!H64+'KZN282'!H64+'KZN284'!H64+'KZN285'!H64+'KZN286'!H64+'KZN291'!H64+'KZN292'!H64+'KZN293'!H64+'KZN294'!H64+'KZN433'!H64+'KZN434'!H64+'KZN435'!H64+'KZN436'!H64</f>
        <v>34289000</v>
      </c>
      <c r="I64" s="22"/>
      <c r="J64" s="22"/>
      <c r="K64" s="22"/>
    </row>
    <row r="65" spans="1:11" x14ac:dyDescent="0.25">
      <c r="A65" s="23"/>
      <c r="B65" s="23"/>
      <c r="C65" s="23"/>
      <c r="D65" s="23"/>
      <c r="E65" s="6" t="s">
        <v>116</v>
      </c>
      <c r="F65" s="10">
        <f>'DC21'!F65+'DC22'!F65+'DC23'!F65+'DC24'!F65+'DC25'!F65+'DC26'!F65+'DC27'!F65+'DC28'!F65+'DC29'!F65+'DC43'!F65+ETH!F65+'KZN212'!F65+'KZN213'!F65+'KZN214'!F65+'KZN216'!F65+'KZN221'!F65+'KZN222'!F65+'KZN223'!F65+'KZN224'!F65+'KZN225'!F65+'KZN226'!F65+'KZN227'!F65+'KZN235'!F65+'KZN237'!F65+'KZN238'!F65+'KZN241'!F65+'KZN242'!F65+'KZN244'!F65+'KZN245'!F65+'KZN252'!F65+'KZN253'!F65+'KZN254'!F65+'KZN261'!F65+'KZN262'!F65+'KZN263'!F65+'KZN265'!F65+'KZN266'!F65+'KZN272'!F65+'KZN275'!F65+'KZN276'!F65+'KZN281'!F65+'KZN282'!F65+'KZN284'!F65+'KZN285'!F65+'KZN286'!F65+'KZN291'!F65+'KZN292'!F65+'KZN293'!F65+'KZN294'!F65+'KZN433'!F65+'KZN434'!F65+'KZN435'!F65+'KZN436'!F65</f>
        <v>45000000</v>
      </c>
      <c r="G65" s="11">
        <f>'DC21'!G65+'DC22'!G65+'DC23'!G65+'DC24'!G65+'DC25'!G65+'DC26'!G65+'DC27'!G65+'DC28'!G65+'DC29'!G65+'DC43'!G65+ETH!G65+'KZN212'!G65+'KZN213'!G65+'KZN214'!G65+'KZN216'!G65+'KZN221'!G65+'KZN222'!G65+'KZN223'!G65+'KZN224'!G65+'KZN225'!G65+'KZN226'!G65+'KZN227'!G65+'KZN235'!G65+'KZN237'!G65+'KZN238'!G65+'KZN241'!G65+'KZN242'!G65+'KZN244'!G65+'KZN245'!G65+'KZN252'!G65+'KZN253'!G65+'KZN254'!G65+'KZN261'!G65+'KZN262'!G65+'KZN263'!G65+'KZN265'!G65+'KZN266'!G65+'KZN272'!G65+'KZN275'!G65+'KZN276'!G65+'KZN281'!G65+'KZN282'!G65+'KZN284'!G65+'KZN285'!G65+'KZN286'!G65+'KZN291'!G65+'KZN292'!G65+'KZN293'!G65+'KZN294'!G65+'KZN433'!G65+'KZN434'!G65+'KZN435'!G65+'KZN436'!G65</f>
        <v>45000000</v>
      </c>
      <c r="H65" s="12">
        <f>'DC21'!H65+'DC22'!H65+'DC23'!H65+'DC24'!H65+'DC25'!H65+'DC26'!H65+'DC27'!H65+'DC28'!H65+'DC29'!H65+'DC43'!H65+ETH!H65+'KZN212'!H65+'KZN213'!H65+'KZN214'!H65+'KZN216'!H65+'KZN221'!H65+'KZN222'!H65+'KZN223'!H65+'KZN224'!H65+'KZN225'!H65+'KZN226'!H65+'KZN227'!H65+'KZN235'!H65+'KZN237'!H65+'KZN238'!H65+'KZN241'!H65+'KZN242'!H65+'KZN244'!H65+'KZN245'!H65+'KZN252'!H65+'KZN253'!H65+'KZN254'!H65+'KZN261'!H65+'KZN262'!H65+'KZN263'!H65+'KZN265'!H65+'KZN266'!H65+'KZN272'!H65+'KZN275'!H65+'KZN276'!H65+'KZN281'!H65+'KZN282'!H65+'KZN284'!H65+'KZN285'!H65+'KZN286'!H65+'KZN291'!H65+'KZN292'!H65+'KZN293'!H65+'KZN294'!H65+'KZN433'!H65+'KZN434'!H65+'KZN435'!H65+'KZN436'!H65</f>
        <v>45000000</v>
      </c>
      <c r="I65" s="34"/>
      <c r="J65" s="34"/>
      <c r="K65" s="34"/>
    </row>
    <row r="66" spans="1:11" x14ac:dyDescent="0.25">
      <c r="A66" s="23"/>
      <c r="B66" s="23"/>
      <c r="C66" s="23"/>
      <c r="D66" s="23"/>
      <c r="E66" s="6" t="s">
        <v>117</v>
      </c>
      <c r="F66" s="10">
        <f>'DC21'!F66+'DC22'!F66+'DC23'!F66+'DC24'!F66+'DC25'!F66+'DC26'!F66+'DC27'!F66+'DC28'!F66+'DC29'!F66+'DC43'!F66+ETH!F66+'KZN212'!F66+'KZN213'!F66+'KZN214'!F66+'KZN216'!F66+'KZN221'!F66+'KZN222'!F66+'KZN223'!F66+'KZN224'!F66+'KZN225'!F66+'KZN226'!F66+'KZN227'!F66+'KZN235'!F66+'KZN237'!F66+'KZN238'!F66+'KZN241'!F66+'KZN242'!F66+'KZN244'!F66+'KZN245'!F66+'KZN252'!F66+'KZN253'!F66+'KZN254'!F66+'KZN261'!F66+'KZN262'!F66+'KZN263'!F66+'KZN265'!F66+'KZN266'!F66+'KZN272'!F66+'KZN275'!F66+'KZN276'!F66+'KZN281'!F66+'KZN282'!F66+'KZN284'!F66+'KZN285'!F66+'KZN286'!F66+'KZN291'!F66+'KZN292'!F66+'KZN293'!F66+'KZN294'!F66+'KZN433'!F66+'KZN434'!F66+'KZN435'!F66+'KZN436'!F66+'KZN271'!F66</f>
        <v>1532962000</v>
      </c>
      <c r="G66" s="10">
        <f>'DC21'!G66+'DC22'!G66+'DC23'!G66+'DC24'!G66+'DC25'!G66+'DC26'!G66+'DC27'!G66+'DC28'!G66+'DC29'!G66+'DC43'!G66+ETH!G66+'KZN212'!G66+'KZN213'!G66+'KZN214'!G66+'KZN216'!G66+'KZN221'!G66+'KZN222'!G66+'KZN223'!G66+'KZN224'!G66+'KZN225'!G66+'KZN226'!G66+'KZN227'!G66+'KZN235'!G66+'KZN237'!G66+'KZN238'!G66+'KZN241'!G66+'KZN242'!G66+'KZN244'!G66+'KZN245'!G66+'KZN252'!G66+'KZN253'!G66+'KZN254'!G66+'KZN261'!G66+'KZN262'!G66+'KZN263'!G66+'KZN265'!G66+'KZN266'!G66+'KZN272'!G66+'KZN275'!G66+'KZN276'!G66+'KZN281'!G66+'KZN282'!G66+'KZN284'!G66+'KZN285'!G66+'KZN286'!G66+'KZN291'!G66+'KZN292'!G66+'KZN293'!G66+'KZN294'!G66+'KZN433'!G66+'KZN434'!G66+'KZN435'!G66+'KZN436'!G66+'KZN271'!G66</f>
        <v>1602814000</v>
      </c>
      <c r="H66" s="10">
        <f>'DC21'!H66+'DC22'!H66+'DC23'!H66+'DC24'!H66+'DC25'!H66+'DC26'!H66+'DC27'!H66+'DC28'!H66+'DC29'!H66+'DC43'!H66+ETH!H66+'KZN212'!H66+'KZN213'!H66+'KZN214'!H66+'KZN216'!H66+'KZN221'!H66+'KZN222'!H66+'KZN223'!H66+'KZN224'!H66+'KZN225'!H66+'KZN226'!H66+'KZN227'!H66+'KZN235'!H66+'KZN237'!H66+'KZN238'!H66+'KZN241'!H66+'KZN242'!H66+'KZN244'!H66+'KZN245'!H66+'KZN252'!H66+'KZN253'!H66+'KZN254'!H66+'KZN261'!H66+'KZN262'!H66+'KZN263'!H66+'KZN265'!H66+'KZN266'!H66+'KZN272'!H66+'KZN275'!H66+'KZN276'!H66+'KZN281'!H66+'KZN282'!H66+'KZN284'!H66+'KZN285'!H66+'KZN286'!H66+'KZN291'!H66+'KZN292'!H66+'KZN293'!H66+'KZN294'!H66+'KZN433'!H66+'KZN434'!H66+'KZN435'!H66+'KZN436'!H66+'KZN271'!H66</f>
        <v>1693001000</v>
      </c>
      <c r="I66" s="22"/>
      <c r="J66" s="22"/>
      <c r="K66" s="22"/>
    </row>
    <row r="67" spans="1:11" x14ac:dyDescent="0.25">
      <c r="A67" s="23"/>
      <c r="B67" s="23"/>
      <c r="C67" s="23"/>
      <c r="D67" s="23"/>
      <c r="E67" s="6" t="s">
        <v>118</v>
      </c>
      <c r="F67" s="10">
        <f>'DC21'!F67+'DC22'!F67+'DC23'!F67+'DC24'!F67+'DC25'!F67+'DC26'!F67+'DC27'!F67+'DC28'!F67+'DC29'!F67+'DC43'!F67+ETH!F67+'KZN212'!F67+'KZN213'!F67+'KZN214'!F67+'KZN216'!F67+'KZN221'!F67+'KZN222'!F67+'KZN223'!F67+'KZN224'!F67+'KZN225'!F67+'KZN226'!F67+'KZN227'!F67+'KZN235'!F67+'KZN237'!F67+'KZN238'!F67+'KZN241'!F67+'KZN242'!F67+'KZN244'!F67+'KZN245'!F67+'KZN252'!F67+'KZN253'!F67+'KZN254'!F67+'KZN261'!F67+'KZN262'!F67+'KZN263'!F67+'KZN265'!F67+'KZN266'!F67+'KZN272'!F67+'KZN275'!F67+'KZN276'!F67+'KZN281'!F67+'KZN282'!F67+'KZN284'!F67+'KZN285'!F67+'KZN286'!F67+'KZN291'!F67+'KZN292'!F67+'KZN293'!F67+'KZN294'!F67+'KZN433'!F67+'KZN434'!F67+'KZN435'!F67+'KZN436'!F67</f>
        <v>719840000</v>
      </c>
      <c r="G67" s="11">
        <f>'DC21'!G67+'DC22'!G67+'DC23'!G67+'DC24'!G67+'DC25'!G67+'DC26'!G67+'DC27'!G67+'DC28'!G67+'DC29'!G67+'DC43'!G67+ETH!G67+'KZN212'!G67+'KZN213'!G67+'KZN214'!G67+'KZN216'!G67+'KZN221'!G67+'KZN222'!G67+'KZN223'!G67+'KZN224'!G67+'KZN225'!G67+'KZN226'!G67+'KZN227'!G67+'KZN235'!G67+'KZN237'!G67+'KZN238'!G67+'KZN241'!G67+'KZN242'!G67+'KZN244'!G67+'KZN245'!G67+'KZN252'!G67+'KZN253'!G67+'KZN254'!G67+'KZN261'!G67+'KZN262'!G67+'KZN263'!G67+'KZN265'!G67+'KZN266'!G67+'KZN272'!G67+'KZN275'!G67+'KZN276'!G67+'KZN281'!G67+'KZN282'!G67+'KZN284'!G67+'KZN285'!G67+'KZN286'!G67+'KZN291'!G67+'KZN292'!G67+'KZN293'!G67+'KZN294'!G67+'KZN433'!G67+'KZN434'!G67+'KZN435'!G67+'KZN436'!G67</f>
        <v>553158000</v>
      </c>
      <c r="H67" s="12">
        <f>'DC21'!H67+'DC22'!H67+'DC23'!H67+'DC24'!H67+'DC25'!H67+'DC26'!H67+'DC27'!H67+'DC28'!H67+'DC29'!H67+'DC43'!H67+ETH!H67+'KZN212'!H67+'KZN213'!H67+'KZN214'!H67+'KZN216'!H67+'KZN221'!H67+'KZN222'!H67+'KZN223'!H67+'KZN224'!H67+'KZN225'!H67+'KZN226'!H67+'KZN227'!H67+'KZN235'!H67+'KZN237'!H67+'KZN238'!H67+'KZN241'!H67+'KZN242'!H67+'KZN244'!H67+'KZN245'!H67+'KZN252'!H67+'KZN253'!H67+'KZN254'!H67+'KZN261'!H67+'KZN262'!H67+'KZN263'!H67+'KZN265'!H67+'KZN266'!H67+'KZN272'!H67+'KZN275'!H67+'KZN276'!H67+'KZN281'!H67+'KZN282'!H67+'KZN284'!H67+'KZN285'!H67+'KZN286'!H67+'KZN291'!H67+'KZN292'!H67+'KZN293'!H67+'KZN294'!H67+'KZN433'!H67+'KZN434'!H67+'KZN435'!H67+'KZN436'!H67</f>
        <v>553158000</v>
      </c>
      <c r="I67" s="22"/>
      <c r="J67" s="22"/>
      <c r="K67" s="22"/>
    </row>
    <row r="68" spans="1:11" x14ac:dyDescent="0.25">
      <c r="A68" s="23"/>
      <c r="B68" s="23"/>
      <c r="C68" s="23"/>
      <c r="D68" s="23"/>
      <c r="E68" s="6"/>
      <c r="F68" s="13">
        <f>'DC21'!F68+'DC22'!F68+'DC23'!F68+'DC24'!F68+'DC25'!F68+'DC26'!F68+'DC27'!F68+'DC28'!F68+'DC29'!F68+'DC43'!F68+ETH!F68+'KZN212'!F68+'KZN213'!F68+'KZN214'!F68+'KZN216'!F68+'KZN221'!F68+'KZN222'!F68+'KZN223'!F68+'KZN224'!F68+'KZN225'!F68+'KZN226'!F68+'KZN227'!F68+'KZN235'!F68+'KZN237'!F68+'KZN238'!F68+'KZN241'!F68+'KZN242'!F68+'KZN244'!F68+'KZN245'!F68+'KZN252'!F68+'KZN253'!F68+'KZN254'!F68+'KZN261'!F68+'KZN262'!F68+'KZN263'!F68+'KZN265'!F68+'KZN266'!F68+'KZN272'!F68+'KZN275'!F68+'KZN276'!F68+'KZN281'!F68+'KZN282'!F68+'KZN284'!F68+'KZN285'!F68+'KZN286'!F68+'KZN291'!F68+'KZN292'!F68+'KZN293'!F68+'KZN294'!F68+'KZN433'!F68+'KZN434'!F68+'KZN435'!F68+'KZN436'!F68</f>
        <v>0</v>
      </c>
      <c r="G68" s="14">
        <f>'DC21'!G68+'DC22'!G68+'DC23'!G68+'DC24'!G68+'DC25'!G68+'DC26'!G68+'DC27'!G68+'DC28'!G68+'DC29'!G68+'DC43'!G68+ETH!G68+'KZN212'!G68+'KZN213'!G68+'KZN214'!G68+'KZN216'!G68+'KZN221'!G68+'KZN222'!G68+'KZN223'!G68+'KZN224'!G68+'KZN225'!G68+'KZN226'!G68+'KZN227'!G68+'KZN235'!G68+'KZN237'!G68+'KZN238'!G68+'KZN241'!G68+'KZN242'!G68+'KZN244'!G68+'KZN245'!G68+'KZN252'!G68+'KZN253'!G68+'KZN254'!G68+'KZN261'!G68+'KZN262'!G68+'KZN263'!G68+'KZN265'!G68+'KZN266'!G68+'KZN272'!G68+'KZN275'!G68+'KZN276'!G68+'KZN281'!G68+'KZN282'!G68+'KZN284'!G68+'KZN285'!G68+'KZN286'!G68+'KZN291'!G68+'KZN292'!G68+'KZN293'!G68+'KZN294'!G68+'KZN433'!G68+'KZN434'!G68+'KZN435'!G68+'KZN436'!G68</f>
        <v>0</v>
      </c>
      <c r="H68" s="15">
        <f>'DC21'!H68+'DC22'!H68+'DC23'!H68+'DC24'!H68+'DC25'!H68+'DC26'!H68+'DC27'!H68+'DC28'!H68+'DC29'!H68+'DC43'!H68+ETH!H68+'KZN212'!H68+'KZN213'!H68+'KZN214'!H68+'KZN216'!H68+'KZN221'!H68+'KZN222'!H68+'KZN223'!H68+'KZN224'!H68+'KZN225'!H68+'KZN226'!H68+'KZN227'!H68+'KZN235'!H68+'KZN237'!H68+'KZN238'!H68+'KZN241'!H68+'KZN242'!H68+'KZN244'!H68+'KZN245'!H68+'KZN252'!H68+'KZN253'!H68+'KZN254'!H68+'KZN261'!H68+'KZN262'!H68+'KZN263'!H68+'KZN265'!H68+'KZN266'!H68+'KZN272'!H68+'KZN275'!H68+'KZN276'!H68+'KZN281'!H68+'KZN282'!H68+'KZN284'!H68+'KZN285'!H68+'KZN286'!H68+'KZN291'!H68+'KZN292'!H68+'KZN293'!H68+'KZN294'!H68+'KZN433'!H68+'KZN434'!H68+'KZN435'!H68+'KZN436'!H68</f>
        <v>0</v>
      </c>
      <c r="I68" s="22"/>
      <c r="J68" s="22"/>
      <c r="K68" s="22"/>
    </row>
    <row r="69" spans="1:11" x14ac:dyDescent="0.25">
      <c r="A69" s="23"/>
      <c r="B69" s="23"/>
      <c r="C69" s="23"/>
      <c r="D69" s="23"/>
      <c r="E69" s="16"/>
      <c r="F69" s="17">
        <f>'DC21'!F69+'DC22'!F69+'DC23'!F69+'DC24'!F69+'DC25'!F69+'DC26'!F69+'DC27'!F69+'DC28'!F69+'DC29'!F69+'DC43'!F69+ETH!F69+'KZN212'!F69+'KZN213'!F69+'KZN214'!F69+'KZN216'!F69+'KZN221'!F69+'KZN222'!F69+'KZN223'!F69+'KZN224'!F69+'KZN225'!F69+'KZN226'!F69+'KZN227'!F69+'KZN235'!F69+'KZN237'!F69+'KZN238'!F69+'KZN241'!F69+'KZN242'!F69+'KZN244'!F69+'KZN245'!F69+'KZN252'!F69+'KZN253'!F69+'KZN254'!F69+'KZN261'!F69+'KZN262'!F69+'KZN263'!F69+'KZN265'!F69+'KZN266'!F69+'KZN272'!F69+'KZN275'!F69+'KZN276'!F69+'KZN281'!F69+'KZN282'!F69+'KZN284'!F69+'KZN285'!F69+'KZN286'!F69+'KZN291'!F69+'KZN292'!F69+'KZN293'!F69+'KZN294'!F69+'KZN433'!F69+'KZN434'!F69+'KZN435'!F69+'KZN436'!F69</f>
        <v>0</v>
      </c>
      <c r="G69" s="17">
        <f>'DC21'!G69+'DC22'!G69+'DC23'!G69+'DC24'!G69+'DC25'!G69+'DC26'!G69+'DC27'!G69+'DC28'!G69+'DC29'!G69+'DC43'!G69+ETH!G69+'KZN212'!G69+'KZN213'!G69+'KZN214'!G69+'KZN216'!G69+'KZN221'!G69+'KZN222'!G69+'KZN223'!G69+'KZN224'!G69+'KZN225'!G69+'KZN226'!G69+'KZN227'!G69+'KZN235'!G69+'KZN237'!G69+'KZN238'!G69+'KZN241'!G69+'KZN242'!G69+'KZN244'!G69+'KZN245'!G69+'KZN252'!G69+'KZN253'!G69+'KZN254'!G69+'KZN261'!G69+'KZN262'!G69+'KZN263'!G69+'KZN265'!G69+'KZN266'!G69+'KZN272'!G69+'KZN275'!G69+'KZN276'!G69+'KZN281'!G69+'KZN282'!G69+'KZN284'!G69+'KZN285'!G69+'KZN286'!G69+'KZN291'!G69+'KZN292'!G69+'KZN293'!G69+'KZN294'!G69+'KZN433'!G69+'KZN434'!G69+'KZN435'!G69+'KZN436'!G69</f>
        <v>0</v>
      </c>
      <c r="H69" s="17">
        <f>'DC21'!H69+'DC22'!H69+'DC23'!H69+'DC24'!H69+'DC25'!H69+'DC26'!H69+'DC27'!H69+'DC28'!H69+'DC29'!H69+'DC43'!H69+ETH!H69+'KZN212'!H69+'KZN213'!H69+'KZN214'!H69+'KZN216'!H69+'KZN221'!H69+'KZN222'!H69+'KZN223'!H69+'KZN224'!H69+'KZN225'!H69+'KZN226'!H69+'KZN227'!H69+'KZN235'!H69+'KZN237'!H69+'KZN238'!H69+'KZN241'!H69+'KZN242'!H69+'KZN244'!H69+'KZN245'!H69+'KZN252'!H69+'KZN253'!H69+'KZN254'!H69+'KZN261'!H69+'KZN262'!H69+'KZN263'!H69+'KZN265'!H69+'KZN266'!H69+'KZN272'!H69+'KZN275'!H69+'KZN276'!H69+'KZN281'!H69+'KZN282'!H69+'KZN284'!H69+'KZN285'!H69+'KZN286'!H69+'KZN291'!H69+'KZN292'!H69+'KZN293'!H69+'KZN294'!H69+'KZN433'!H69+'KZN434'!H69+'KZN435'!H69+'KZN436'!H69</f>
        <v>0</v>
      </c>
      <c r="I69" s="22"/>
      <c r="J69" s="22"/>
      <c r="K69" s="22"/>
    </row>
    <row r="70" spans="1:11" ht="13" x14ac:dyDescent="0.25">
      <c r="A70" s="23"/>
      <c r="B70" s="23"/>
      <c r="C70" s="23"/>
      <c r="D70" s="23"/>
      <c r="E70" s="2" t="s">
        <v>119</v>
      </c>
      <c r="F70" s="3">
        <f>'DC21'!F70+'DC22'!F70+'DC23'!F70+'DC24'!F70+'DC25'!F70+'DC26'!F70+'DC27'!F70+'DC28'!F70+'DC29'!F70+'DC43'!F70+ETH!F70+'KZN212'!F70+'KZN213'!F70+'KZN214'!F70+'KZN216'!F70+'KZN221'!F70+'KZN222'!F70+'KZN223'!F70+'KZN224'!F70+'KZN225'!F70+'KZN226'!F70+'KZN227'!F70+'KZN235'!F70+'KZN237'!F70+'KZN238'!F70+'KZN241'!F70+'KZN242'!F70+'KZN244'!F70+'KZN245'!F70+'KZN252'!F70+'KZN253'!F70+'KZN254'!F70+'KZN261'!F70+'KZN262'!F70+'KZN263'!F70+'KZN265'!F70+'KZN266'!F70+'KZN272'!F70+'KZN275'!F70+'KZN276'!F70+'KZN281'!F70+'KZN282'!F70+'KZN284'!F70+'KZN285'!F70+'KZN286'!F70+'KZN291'!F70+'KZN292'!F70+'KZN293'!F70+'KZN294'!F70+'KZN433'!F70+'KZN434'!F70+'KZN435'!F70+'KZN436'!F70</f>
        <v>324249000</v>
      </c>
      <c r="G70" s="3">
        <f>'DC21'!G70+'DC22'!G70+'DC23'!G70+'DC24'!G70+'DC25'!G70+'DC26'!G70+'DC27'!G70+'DC28'!G70+'DC29'!G70+'DC43'!G70+ETH!G70+'KZN212'!G70+'KZN213'!G70+'KZN214'!G70+'KZN216'!G70+'KZN221'!G70+'KZN222'!G70+'KZN223'!G70+'KZN224'!G70+'KZN225'!G70+'KZN226'!G70+'KZN227'!G70+'KZN235'!G70+'KZN237'!G70+'KZN238'!G70+'KZN241'!G70+'KZN242'!G70+'KZN244'!G70+'KZN245'!G70+'KZN252'!G70+'KZN253'!G70+'KZN254'!G70+'KZN261'!G70+'KZN262'!G70+'KZN263'!G70+'KZN265'!G70+'KZN266'!G70+'KZN272'!G70+'KZN275'!G70+'KZN276'!G70+'KZN281'!G70+'KZN282'!G70+'KZN284'!G70+'KZN285'!G70+'KZN286'!G70+'KZN291'!G70+'KZN292'!G70+'KZN293'!G70+'KZN294'!G70+'KZN433'!G70+'KZN434'!G70+'KZN435'!G70+'KZN436'!G70</f>
        <v>315828000</v>
      </c>
      <c r="H70" s="3">
        <f>'DC21'!H70+'DC22'!H70+'DC23'!H70+'DC24'!H70+'DC25'!H70+'DC26'!H70+'DC27'!H70+'DC28'!H70+'DC29'!H70+'DC43'!H70+ETH!H70+'KZN212'!H70+'KZN213'!H70+'KZN214'!H70+'KZN216'!H70+'KZN221'!H70+'KZN222'!H70+'KZN223'!H70+'KZN224'!H70+'KZN225'!H70+'KZN226'!H70+'KZN227'!H70+'KZN235'!H70+'KZN237'!H70+'KZN238'!H70+'KZN241'!H70+'KZN242'!H70+'KZN244'!H70+'KZN245'!H70+'KZN252'!H70+'KZN253'!H70+'KZN254'!H70+'KZN261'!H70+'KZN262'!H70+'KZN263'!H70+'KZN265'!H70+'KZN266'!H70+'KZN272'!H70+'KZN275'!H70+'KZN276'!H70+'KZN281'!H70+'KZN282'!H70+'KZN284'!H70+'KZN285'!H70+'KZN286'!H70+'KZN291'!H70+'KZN292'!H70+'KZN293'!H70+'KZN294'!H70+'KZN433'!H70+'KZN434'!H70+'KZN435'!H70+'KZN436'!H70</f>
        <v>330585000</v>
      </c>
    </row>
    <row r="71" spans="1:11" x14ac:dyDescent="0.25">
      <c r="A71" s="23"/>
      <c r="B71" s="23"/>
      <c r="C71" s="23"/>
      <c r="D71" s="23"/>
      <c r="E71" s="6" t="s">
        <v>120</v>
      </c>
      <c r="F71" s="7">
        <f>'DC21'!F71+'DC22'!F71+'DC23'!F71+'DC24'!F71+'DC25'!F71+'DC26'!F71+'DC27'!F71+'DC28'!F71+'DC29'!F71+'DC43'!F71+ETH!F71+'KZN212'!F71+'KZN213'!F71+'KZN214'!F71+'KZN216'!F71+'KZN221'!F71+'KZN222'!F71+'KZN223'!F71+'KZN224'!F71+'KZN225'!F71+'KZN226'!F71+'KZN227'!F71+'KZN235'!F71+'KZN237'!F71+'KZN238'!F71+'KZN241'!F71+'KZN242'!F71+'KZN244'!F71+'KZN245'!F71+'KZN252'!F71+'KZN253'!F71+'KZN254'!F71+'KZN261'!F71+'KZN262'!F71+'KZN263'!F71+'KZN265'!F71+'KZN266'!F71+'KZN272'!F71+'KZN275'!F71+'KZN276'!F71+'KZN281'!F71+'KZN282'!F71+'KZN284'!F71+'KZN285'!F71+'KZN286'!F71+'KZN291'!F71+'KZN292'!F71+'KZN293'!F71+'KZN294'!F71+'KZN433'!F71+'KZN434'!F71+'KZN435'!F71+'KZN436'!F71</f>
        <v>52887000</v>
      </c>
      <c r="G71" s="8">
        <f>'DC21'!G71+'DC22'!G71+'DC23'!G71+'DC24'!G71+'DC25'!G71+'DC26'!G71+'DC27'!G71+'DC28'!G71+'DC29'!G71+'DC43'!G71+ETH!G71+'KZN212'!G71+'KZN213'!G71+'KZN214'!G71+'KZN216'!G71+'KZN221'!G71+'KZN222'!G71+'KZN223'!G71+'KZN224'!G71+'KZN225'!G71+'KZN226'!G71+'KZN227'!G71+'KZN235'!G71+'KZN237'!G71+'KZN238'!G71+'KZN241'!G71+'KZN242'!G71+'KZN244'!G71+'KZN245'!G71+'KZN252'!G71+'KZN253'!G71+'KZN254'!G71+'KZN261'!G71+'KZN262'!G71+'KZN263'!G71+'KZN265'!G71+'KZN266'!G71+'KZN272'!G71+'KZN275'!G71+'KZN276'!G71+'KZN281'!G71+'KZN282'!G71+'KZN284'!G71+'KZN285'!G71+'KZN286'!G71+'KZN291'!G71+'KZN292'!G71+'KZN293'!G71+'KZN294'!G71+'KZN433'!G71+'KZN434'!G71+'KZN435'!G71+'KZN436'!G71</f>
        <v>40632000</v>
      </c>
      <c r="H71" s="9">
        <f>'DC21'!H71+'DC22'!H71+'DC23'!H71+'DC24'!H71+'DC25'!H71+'DC26'!H71+'DC27'!H71+'DC28'!H71+'DC29'!H71+'DC43'!H71+ETH!H71+'KZN212'!H71+'KZN213'!H71+'KZN214'!H71+'KZN216'!H71+'KZN221'!H71+'KZN222'!H71+'KZN223'!H71+'KZN224'!H71+'KZN225'!H71+'KZN226'!H71+'KZN227'!H71+'KZN235'!H71+'KZN237'!H71+'KZN238'!H71+'KZN241'!H71+'KZN242'!H71+'KZN244'!H71+'KZN245'!H71+'KZN252'!H71+'KZN253'!H71+'KZN254'!H71+'KZN261'!H71+'KZN262'!H71+'KZN263'!H71+'KZN265'!H71+'KZN266'!H71+'KZN272'!H71+'KZN275'!H71+'KZN276'!H71+'KZN281'!H71+'KZN282'!H71+'KZN284'!H71+'KZN285'!H71+'KZN286'!H71+'KZN291'!H71+'KZN292'!H71+'KZN293'!H71+'KZN294'!H71+'KZN433'!H71+'KZN434'!H71+'KZN435'!H71+'KZN436'!H71</f>
        <v>41008000</v>
      </c>
    </row>
    <row r="72" spans="1:11" x14ac:dyDescent="0.25">
      <c r="A72" s="23"/>
      <c r="B72" s="23"/>
      <c r="C72" s="23"/>
      <c r="D72" s="23"/>
      <c r="E72" s="6" t="s">
        <v>121</v>
      </c>
      <c r="F72" s="10">
        <f>'DC21'!F72+'DC22'!F72+'DC23'!F72+'DC24'!F72+'DC25'!F72+'DC26'!F72+'DC27'!F72+'DC28'!F72+'DC29'!F72+'DC43'!F72+ETH!F72+'KZN212'!F72+'KZN213'!F72+'KZN214'!F72+'KZN216'!F72+'KZN221'!F72+'KZN222'!F72+'KZN223'!F72+'KZN224'!F72+'KZN225'!F72+'KZN226'!F72+'KZN227'!F72+'KZN235'!F72+'KZN237'!F72+'KZN238'!F72+'KZN241'!F72+'KZN242'!F72+'KZN244'!F72+'KZN245'!F72+'KZN252'!F72+'KZN253'!F72+'KZN254'!F72+'KZN261'!F72+'KZN262'!F72+'KZN263'!F72+'KZN265'!F72+'KZN266'!F72+'KZN272'!F72+'KZN275'!F72+'KZN276'!F72+'KZN281'!F72+'KZN282'!F72+'KZN284'!F72+'KZN285'!F72+'KZN286'!F72+'KZN291'!F72+'KZN292'!F72+'KZN293'!F72+'KZN294'!F72+'KZN433'!F72+'KZN434'!F72+'KZN435'!F72+'KZN436'!F72</f>
        <v>2311000</v>
      </c>
      <c r="G72" s="11">
        <f>'DC21'!G72+'DC22'!G72+'DC23'!G72+'DC24'!G72+'DC25'!G72+'DC26'!G72+'DC27'!G72+'DC28'!G72+'DC29'!G72+'DC43'!G72+ETH!G72+'KZN212'!G72+'KZN213'!G72+'KZN214'!G72+'KZN216'!G72+'KZN221'!G72+'KZN222'!G72+'KZN223'!G72+'KZN224'!G72+'KZN225'!G72+'KZN226'!G72+'KZN227'!G72+'KZN235'!G72+'KZN237'!G72+'KZN238'!G72+'KZN241'!G72+'KZN242'!G72+'KZN244'!G72+'KZN245'!G72+'KZN252'!G72+'KZN253'!G72+'KZN254'!G72+'KZN261'!G72+'KZN262'!G72+'KZN263'!G72+'KZN265'!G72+'KZN266'!G72+'KZN272'!G72+'KZN275'!G72+'KZN276'!G72+'KZN281'!G72+'KZN282'!G72+'KZN284'!G72+'KZN285'!G72+'KZN286'!G72+'KZN291'!G72+'KZN292'!G72+'KZN293'!G72+'KZN294'!G72+'KZN433'!G72+'KZN434'!G72+'KZN435'!G72+'KZN436'!G72</f>
        <v>1728000</v>
      </c>
      <c r="H72" s="12">
        <f>'DC21'!H72+'DC22'!H72+'DC23'!H72+'DC24'!H72+'DC25'!H72+'DC26'!H72+'DC27'!H72+'DC28'!H72+'DC29'!H72+'DC43'!H72+ETH!H72+'KZN212'!H72+'KZN213'!H72+'KZN214'!H72+'KZN216'!H72+'KZN221'!H72+'KZN222'!H72+'KZN223'!H72+'KZN224'!H72+'KZN225'!H72+'KZN226'!H72+'KZN227'!H72+'KZN235'!H72+'KZN237'!H72+'KZN238'!H72+'KZN241'!H72+'KZN242'!H72+'KZN244'!H72+'KZN245'!H72+'KZN252'!H72+'KZN253'!H72+'KZN254'!H72+'KZN261'!H72+'KZN262'!H72+'KZN263'!H72+'KZN265'!H72+'KZN266'!H72+'KZN272'!H72+'KZN275'!H72+'KZN276'!H72+'KZN281'!H72+'KZN282'!H72+'KZN284'!H72+'KZN285'!H72+'KZN286'!H72+'KZN291'!H72+'KZN292'!H72+'KZN293'!H72+'KZN294'!H72+'KZN433'!H72+'KZN434'!H72+'KZN435'!H72+'KZN436'!H72</f>
        <v>1160000</v>
      </c>
    </row>
    <row r="73" spans="1:11" x14ac:dyDescent="0.25">
      <c r="A73" s="23"/>
      <c r="B73" s="23"/>
      <c r="C73" s="23"/>
      <c r="D73" s="23"/>
      <c r="E73" s="6" t="s">
        <v>122</v>
      </c>
      <c r="F73" s="10">
        <f>'DC21'!F73+'DC22'!F73+'DC23'!F73+'DC24'!F73+'DC25'!F73+'DC26'!F73+'DC27'!F73+'DC28'!F73+'DC29'!F73+'DC43'!F73+ETH!F73+'KZN212'!F73+'KZN213'!F73+'KZN214'!F73+'KZN216'!F73+'KZN221'!F73+'KZN222'!F73+'KZN223'!F73+'KZN224'!F73+'KZN225'!F73+'KZN226'!F73+'KZN227'!F73+'KZN235'!F73+'KZN237'!F73+'KZN238'!F73+'KZN241'!F73+'KZN242'!F73+'KZN244'!F73+'KZN245'!F73+'KZN252'!F73+'KZN253'!F73+'KZN254'!F73+'KZN261'!F73+'KZN262'!F73+'KZN263'!F73+'KZN265'!F73+'KZN266'!F73+'KZN272'!F73+'KZN275'!F73+'KZN276'!F73+'KZN281'!F73+'KZN282'!F73+'KZN284'!F73+'KZN285'!F73+'KZN286'!F73+'KZN291'!F73+'KZN292'!F73+'KZN293'!F73+'KZN294'!F73+'KZN433'!F73+'KZN434'!F73+'KZN435'!F73+'KZN436'!F73</f>
        <v>1911000</v>
      </c>
      <c r="G73" s="11">
        <f>'DC21'!G73+'DC22'!G73+'DC23'!G73+'DC24'!G73+'DC25'!G73+'DC26'!G73+'DC27'!G73+'DC28'!G73+'DC29'!G73+'DC43'!G73+ETH!G73+'KZN212'!G73+'KZN213'!G73+'KZN214'!G73+'KZN216'!G73+'KZN221'!G73+'KZN222'!G73+'KZN223'!G73+'KZN224'!G73+'KZN225'!G73+'KZN226'!G73+'KZN227'!G73+'KZN235'!G73+'KZN237'!G73+'KZN238'!G73+'KZN241'!G73+'KZN242'!G73+'KZN244'!G73+'KZN245'!G73+'KZN252'!G73+'KZN253'!G73+'KZN254'!G73+'KZN261'!G73+'KZN262'!G73+'KZN263'!G73+'KZN265'!G73+'KZN266'!G73+'KZN272'!G73+'KZN275'!G73+'KZN276'!G73+'KZN281'!G73+'KZN282'!G73+'KZN284'!G73+'KZN285'!G73+'KZN286'!G73+'KZN291'!G73+'KZN292'!G73+'KZN293'!G73+'KZN294'!G73+'KZN433'!G73+'KZN434'!G73+'KZN435'!G73+'KZN436'!G73</f>
        <v>1911000</v>
      </c>
      <c r="H73" s="12">
        <f>'DC21'!H73+'DC22'!H73+'DC23'!H73+'DC24'!H73+'DC25'!H73+'DC26'!H73+'DC27'!H73+'DC28'!H73+'DC29'!H73+'DC43'!H73+ETH!H73+'KZN212'!H73+'KZN213'!H73+'KZN214'!H73+'KZN216'!H73+'KZN221'!H73+'KZN222'!H73+'KZN223'!H73+'KZN224'!H73+'KZN225'!H73+'KZN226'!H73+'KZN227'!H73+'KZN235'!H73+'KZN237'!H73+'KZN238'!H73+'KZN241'!H73+'KZN242'!H73+'KZN244'!H73+'KZN245'!H73+'KZN252'!H73+'KZN253'!H73+'KZN254'!H73+'KZN261'!H73+'KZN262'!H73+'KZN263'!H73+'KZN265'!H73+'KZN266'!H73+'KZN272'!H73+'KZN275'!H73+'KZN276'!H73+'KZN281'!H73+'KZN282'!H73+'KZN284'!H73+'KZN285'!H73+'KZN286'!H73+'KZN291'!H73+'KZN292'!H73+'KZN293'!H73+'KZN294'!H73+'KZN433'!H73+'KZN434'!H73+'KZN435'!H73+'KZN436'!H73</f>
        <v>1911000</v>
      </c>
    </row>
    <row r="74" spans="1:11" x14ac:dyDescent="0.25">
      <c r="A74" s="23"/>
      <c r="B74" s="23"/>
      <c r="C74" s="23"/>
      <c r="D74" s="23"/>
      <c r="E74" s="6" t="s">
        <v>123</v>
      </c>
      <c r="F74" s="10">
        <f>'DC21'!F74+'DC22'!F74+'DC23'!F74+'DC24'!F74+'DC25'!F74+'DC26'!F74+'DC27'!F74+'DC28'!F74+'DC29'!F74+'DC43'!F74+ETH!F74+'KZN212'!F74+'KZN213'!F74+'KZN214'!F74+'KZN216'!F74+'KZN221'!F74+'KZN222'!F74+'KZN223'!F74+'KZN224'!F74+'KZN225'!F74+'KZN226'!F74+'KZN227'!F74+'KZN235'!F74+'KZN237'!F74+'KZN238'!F74+'KZN241'!F74+'KZN242'!F74+'KZN244'!F74+'KZN245'!F74+'KZN252'!F74+'KZN253'!F74+'KZN254'!F74+'KZN261'!F74+'KZN262'!F74+'KZN263'!F74+'KZN265'!F74+'KZN266'!F74+'KZN272'!F74+'KZN275'!F74+'KZN276'!F74+'KZN281'!F74+'KZN282'!F74+'KZN284'!F74+'KZN285'!F74+'KZN286'!F74+'KZN291'!F74+'KZN292'!F74+'KZN293'!F74+'KZN294'!F74+'KZN433'!F74+'KZN434'!F74+'KZN435'!F74+'KZN436'!F74</f>
        <v>11530000</v>
      </c>
      <c r="G74" s="11">
        <f>'DC21'!G74+'DC22'!G74+'DC23'!G74+'DC24'!G74+'DC25'!G74+'DC26'!G74+'DC27'!G74+'DC28'!G74+'DC29'!G74+'DC43'!G74+ETH!G74+'KZN212'!G74+'KZN213'!G74+'KZN214'!G74+'KZN216'!G74+'KZN221'!G74+'KZN222'!G74+'KZN223'!G74+'KZN224'!G74+'KZN225'!G74+'KZN226'!G74+'KZN227'!G74+'KZN235'!G74+'KZN237'!G74+'KZN238'!G74+'KZN241'!G74+'KZN242'!G74+'KZN244'!G74+'KZN245'!G74+'KZN252'!G74+'KZN253'!G74+'KZN254'!G74+'KZN261'!G74+'KZN262'!G74+'KZN263'!G74+'KZN265'!G74+'KZN266'!G74+'KZN272'!G74+'KZN275'!G74+'KZN276'!G74+'KZN281'!G74+'KZN282'!G74+'KZN284'!G74+'KZN285'!G74+'KZN286'!G74+'KZN291'!G74+'KZN292'!G74+'KZN293'!G74+'KZN294'!G74+'KZN433'!G74+'KZN434'!G74+'KZN435'!G74+'KZN436'!G74</f>
        <v>12220000</v>
      </c>
      <c r="H74" s="12">
        <f>'DC21'!H74+'DC22'!H74+'DC23'!H74+'DC24'!H74+'DC25'!H74+'DC26'!H74+'DC27'!H74+'DC28'!H74+'DC29'!H74+'DC43'!H74+ETH!H74+'KZN212'!H74+'KZN213'!H74+'KZN214'!H74+'KZN216'!H74+'KZN221'!H74+'KZN222'!H74+'KZN223'!H74+'KZN224'!H74+'KZN225'!H74+'KZN226'!H74+'KZN227'!H74+'KZN235'!H74+'KZN237'!H74+'KZN238'!H74+'KZN241'!H74+'KZN242'!H74+'KZN244'!H74+'KZN245'!H74+'KZN252'!H74+'KZN253'!H74+'KZN254'!H74+'KZN261'!H74+'KZN262'!H74+'KZN263'!H74+'KZN265'!H74+'KZN266'!H74+'KZN272'!H74+'KZN275'!H74+'KZN276'!H74+'KZN281'!H74+'KZN282'!H74+'KZN284'!H74+'KZN285'!H74+'KZN286'!H74+'KZN291'!H74+'KZN292'!H74+'KZN293'!H74+'KZN294'!H74+'KZN433'!H74+'KZN434'!H74+'KZN435'!H74+'KZN436'!H74</f>
        <v>12758000</v>
      </c>
    </row>
    <row r="75" spans="1:11" x14ac:dyDescent="0.25">
      <c r="A75" s="23"/>
      <c r="B75" s="23"/>
      <c r="C75" s="23"/>
      <c r="D75" s="23"/>
      <c r="E75" s="6" t="s">
        <v>124</v>
      </c>
      <c r="F75" s="10">
        <f>'DC21'!F75+'DC22'!F75+'DC23'!F75+'DC24'!F75+'DC25'!F75+'DC26'!F75+'DC27'!F75+'DC28'!F75+'DC29'!F75+'DC43'!F75+ETH!F75+'KZN212'!F75+'KZN213'!F75+'KZN214'!F75+'KZN216'!F75+'KZN221'!F75+'KZN222'!F75+'KZN223'!F75+'KZN224'!F75+'KZN225'!F75+'KZN226'!F75+'KZN227'!F75+'KZN235'!F75+'KZN237'!F75+'KZN238'!F75+'KZN241'!F75+'KZN242'!F75+'KZN244'!F75+'KZN245'!F75+'KZN252'!F75+'KZN253'!F75+'KZN254'!F75+'KZN261'!F75+'KZN262'!F75+'KZN263'!F75+'KZN265'!F75+'KZN266'!F75+'KZN272'!F75+'KZN275'!F75+'KZN276'!F75+'KZN281'!F75+'KZN282'!F75+'KZN284'!F75+'KZN285'!F75+'KZN286'!F75+'KZN291'!F75+'KZN292'!F75+'KZN293'!F75+'KZN294'!F75+'KZN433'!F75+'KZN434'!F75+'KZN435'!F75+'KZN436'!F75+'KZN271'!F75</f>
        <v>190075000</v>
      </c>
      <c r="G75" s="10">
        <f>'DC21'!G75+'DC22'!G75+'DC23'!G75+'DC24'!G75+'DC25'!G75+'DC26'!G75+'DC27'!G75+'DC28'!G75+'DC29'!G75+'DC43'!G75+ETH!G75+'KZN212'!G75+'KZN213'!G75+'KZN214'!G75+'KZN216'!G75+'KZN221'!G75+'KZN222'!G75+'KZN223'!G75+'KZN224'!G75+'KZN225'!G75+'KZN226'!G75+'KZN227'!G75+'KZN235'!G75+'KZN237'!G75+'KZN238'!G75+'KZN241'!G75+'KZN242'!G75+'KZN244'!G75+'KZN245'!G75+'KZN252'!G75+'KZN253'!G75+'KZN254'!G75+'KZN261'!G75+'KZN262'!G75+'KZN263'!G75+'KZN265'!G75+'KZN266'!G75+'KZN272'!G75+'KZN275'!G75+'KZN276'!G75+'KZN281'!G75+'KZN282'!G75+'KZN284'!G75+'KZN285'!G75+'KZN286'!G75+'KZN291'!G75+'KZN292'!G75+'KZN293'!G75+'KZN294'!G75+'KZN433'!G75+'KZN434'!G75+'KZN435'!G75+'KZN436'!G75+'KZN271'!G75</f>
        <v>193802000</v>
      </c>
      <c r="H75" s="10">
        <f>'DC21'!H75+'DC22'!H75+'DC23'!H75+'DC24'!H75+'DC25'!H75+'DC26'!H75+'DC27'!H75+'DC28'!H75+'DC29'!H75+'DC43'!H75+ETH!H75+'KZN212'!H75+'KZN213'!H75+'KZN214'!H75+'KZN216'!H75+'KZN221'!H75+'KZN222'!H75+'KZN223'!H75+'KZN224'!H75+'KZN225'!H75+'KZN226'!H75+'KZN227'!H75+'KZN235'!H75+'KZN237'!H75+'KZN238'!H75+'KZN241'!H75+'KZN242'!H75+'KZN244'!H75+'KZN245'!H75+'KZN252'!H75+'KZN253'!H75+'KZN254'!H75+'KZN261'!H75+'KZN262'!H75+'KZN263'!H75+'KZN265'!H75+'KZN266'!H75+'KZN272'!H75+'KZN275'!H75+'KZN276'!H75+'KZN281'!H75+'KZN282'!H75+'KZN284'!H75+'KZN285'!H75+'KZN286'!H75+'KZN291'!H75+'KZN292'!H75+'KZN293'!H75+'KZN294'!H75+'KZN433'!H75+'KZN434'!H75+'KZN435'!H75+'KZN436'!H75+'KZN271'!H75</f>
        <v>202329000</v>
      </c>
      <c r="I75" s="22"/>
      <c r="J75" s="22"/>
      <c r="K75" s="22"/>
    </row>
    <row r="76" spans="1:11" x14ac:dyDescent="0.25">
      <c r="A76" s="23"/>
      <c r="B76" s="23"/>
      <c r="C76" s="23"/>
      <c r="D76" s="23"/>
      <c r="E76" s="6" t="s">
        <v>125</v>
      </c>
      <c r="F76" s="10">
        <f>'DC21'!F76+'DC22'!F76+'DC23'!F76+'DC24'!F76+'DC25'!F76+'DC26'!F76+'DC27'!F76+'DC28'!F76+'DC29'!F76+'DC43'!F76+ETH!F76+'KZN212'!F76+'KZN213'!F76+'KZN214'!F76+'KZN216'!F76+'KZN221'!F76+'KZN222'!F76+'KZN223'!F76+'KZN224'!F76+'KZN225'!F76+'KZN226'!F76+'KZN227'!F76+'KZN235'!F76+'KZN237'!F76+'KZN238'!F76+'KZN241'!F76+'KZN242'!F76+'KZN244'!F76+'KZN245'!F76+'KZN252'!F76+'KZN253'!F76+'KZN254'!F76+'KZN261'!F76+'KZN262'!F76+'KZN263'!F76+'KZN265'!F76+'KZN266'!F76+'KZN272'!F76+'KZN275'!F76+'KZN276'!F76+'KZN281'!F76+'KZN282'!F76+'KZN284'!F76+'KZN285'!F76+'KZN286'!F76+'KZN291'!F76+'KZN292'!F76+'KZN293'!F76+'KZN294'!F76+'KZN433'!F76+'KZN434'!F76+'KZN435'!F76+'KZN436'!F76+'KZN271'!F76</f>
        <v>68468000</v>
      </c>
      <c r="G76" s="10">
        <f>'DC21'!G76+'DC22'!G76+'DC23'!G76+'DC24'!G76+'DC25'!G76+'DC26'!G76+'DC27'!G76+'DC28'!G76+'DC29'!G76+'DC43'!G76+ETH!G76+'KZN212'!G76+'KZN213'!G76+'KZN214'!G76+'KZN216'!G76+'KZN221'!G76+'KZN222'!G76+'KZN223'!G76+'KZN224'!G76+'KZN225'!G76+'KZN226'!G76+'KZN227'!G76+'KZN235'!G76+'KZN237'!G76+'KZN238'!G76+'KZN241'!G76+'KZN242'!G76+'KZN244'!G76+'KZN245'!G76+'KZN252'!G76+'KZN253'!G76+'KZN254'!G76+'KZN261'!G76+'KZN262'!G76+'KZN263'!G76+'KZN265'!G76+'KZN266'!G76+'KZN272'!G76+'KZN275'!G76+'KZN276'!G76+'KZN281'!G76+'KZN282'!G76+'KZN284'!G76+'KZN285'!G76+'KZN286'!G76+'KZN291'!G76+'KZN292'!G76+'KZN293'!G76+'KZN294'!G76+'KZN433'!G76+'KZN434'!G76+'KZN435'!G76+'KZN436'!G76+'KZN271'!G76</f>
        <v>68468000</v>
      </c>
      <c r="H76" s="10">
        <f>'DC21'!H76+'DC22'!H76+'DC23'!H76+'DC24'!H76+'DC25'!H76+'DC26'!H76+'DC27'!H76+'DC28'!H76+'DC29'!H76+'DC43'!H76+ETH!H76+'KZN212'!H76+'KZN213'!H76+'KZN214'!H76+'KZN216'!H76+'KZN221'!H76+'KZN222'!H76+'KZN223'!H76+'KZN224'!H76+'KZN225'!H76+'KZN226'!H76+'KZN227'!H76+'KZN235'!H76+'KZN237'!H76+'KZN238'!H76+'KZN241'!H76+'KZN242'!H76+'KZN244'!H76+'KZN245'!H76+'KZN252'!H76+'KZN253'!H76+'KZN254'!H76+'KZN261'!H76+'KZN262'!H76+'KZN263'!H76+'KZN265'!H76+'KZN266'!H76+'KZN272'!H76+'KZN275'!H76+'KZN276'!H76+'KZN281'!H76+'KZN282'!H76+'KZN284'!H76+'KZN285'!H76+'KZN286'!H76+'KZN291'!H76+'KZN292'!H76+'KZN293'!H76+'KZN294'!H76+'KZN433'!H76+'KZN434'!H76+'KZN435'!H76+'KZN436'!H76+'KZN271'!H76</f>
        <v>74481000</v>
      </c>
    </row>
    <row r="77" spans="1:11" x14ac:dyDescent="0.25">
      <c r="A77" s="23"/>
      <c r="B77" s="23"/>
      <c r="C77" s="23"/>
      <c r="D77" s="23"/>
      <c r="E77" s="6"/>
      <c r="F77" s="13">
        <f>'DC21'!F77+'DC22'!F77+'DC23'!F77+'DC24'!F77+'DC25'!F77+'DC26'!F77+'DC27'!F77+'DC28'!F77+'DC29'!F77+'DC43'!F77+ETH!F77+'KZN212'!F77+'KZN213'!F77+'KZN214'!F77+'KZN216'!F77+'KZN221'!F77+'KZN222'!F77+'KZN223'!F77+'KZN224'!F77+'KZN225'!F77+'KZN226'!F77+'KZN227'!F77+'KZN235'!F77+'KZN237'!F77+'KZN238'!F77+'KZN241'!F77+'KZN242'!F77+'KZN244'!F77+'KZN245'!F77+'KZN252'!F77+'KZN253'!F77+'KZN254'!F77+'KZN261'!F77+'KZN262'!F77+'KZN263'!F77+'KZN265'!F77+'KZN266'!F77+'KZN272'!F77+'KZN275'!F77+'KZN276'!F77+'KZN281'!F77+'KZN282'!F77+'KZN284'!F77+'KZN285'!F77+'KZN286'!F77+'KZN291'!F77+'KZN292'!F77+'KZN293'!F77+'KZN294'!F77+'KZN433'!F77+'KZN434'!F77+'KZN435'!F77+'KZN436'!F77</f>
        <v>0</v>
      </c>
      <c r="G77" s="14">
        <f>'DC21'!G77+'DC22'!G77+'DC23'!G77+'DC24'!G77+'DC25'!G77+'DC26'!G77+'DC27'!G77+'DC28'!G77+'DC29'!G77+'DC43'!G77+ETH!G77+'KZN212'!G77+'KZN213'!G77+'KZN214'!G77+'KZN216'!G77+'KZN221'!G77+'KZN222'!G77+'KZN223'!G77+'KZN224'!G77+'KZN225'!G77+'KZN226'!G77+'KZN227'!G77+'KZN235'!G77+'KZN237'!G77+'KZN238'!G77+'KZN241'!G77+'KZN242'!G77+'KZN244'!G77+'KZN245'!G77+'KZN252'!G77+'KZN253'!G77+'KZN254'!G77+'KZN261'!G77+'KZN262'!G77+'KZN263'!G77+'KZN265'!G77+'KZN266'!G77+'KZN272'!G77+'KZN275'!G77+'KZN276'!G77+'KZN281'!G77+'KZN282'!G77+'KZN284'!G77+'KZN285'!G77+'KZN286'!G77+'KZN291'!G77+'KZN292'!G77+'KZN293'!G77+'KZN294'!G77+'KZN433'!G77+'KZN434'!G77+'KZN435'!G77+'KZN436'!G77</f>
        <v>0</v>
      </c>
      <c r="H77" s="15">
        <f>'DC21'!H77+'DC22'!H77+'DC23'!H77+'DC24'!H77+'DC25'!H77+'DC26'!H77+'DC27'!H77+'DC28'!H77+'DC29'!H77+'DC43'!H77+ETH!H77+'KZN212'!H77+'KZN213'!H77+'KZN214'!H77+'KZN216'!H77+'KZN221'!H77+'KZN222'!H77+'KZN223'!H77+'KZN224'!H77+'KZN225'!H77+'KZN226'!H77+'KZN227'!H77+'KZN235'!H77+'KZN237'!H77+'KZN238'!H77+'KZN241'!H77+'KZN242'!H77+'KZN244'!H77+'KZN245'!H77+'KZN252'!H77+'KZN253'!H77+'KZN254'!H77+'KZN261'!H77+'KZN262'!H77+'KZN263'!H77+'KZN265'!H77+'KZN266'!H77+'KZN272'!H77+'KZN275'!H77+'KZN276'!H77+'KZN281'!H77+'KZN282'!H77+'KZN284'!H77+'KZN285'!H77+'KZN286'!H77+'KZN291'!H77+'KZN292'!H77+'KZN293'!H77+'KZN294'!H77+'KZN433'!H77+'KZN434'!H77+'KZN435'!H77+'KZN436'!H77</f>
        <v>0</v>
      </c>
      <c r="I77" s="34"/>
      <c r="J77" s="34"/>
      <c r="K77" s="34"/>
    </row>
    <row r="78" spans="1:11" x14ac:dyDescent="0.25">
      <c r="A78" s="23"/>
      <c r="B78" s="23"/>
      <c r="C78" s="23"/>
      <c r="D78" s="23"/>
      <c r="E78" s="16"/>
      <c r="F78" s="17">
        <f>'DC21'!F78+'DC22'!F78+'DC23'!F78+'DC24'!F78+'DC25'!F78+'DC26'!F78+'DC27'!F78+'DC28'!F78+'DC29'!F78+'DC43'!F78+ETH!F78+'KZN212'!F78+'KZN213'!F78+'KZN214'!F78+'KZN216'!F78+'KZN221'!F78+'KZN222'!F78+'KZN223'!F78+'KZN224'!F78+'KZN225'!F78+'KZN226'!F78+'KZN227'!F78+'KZN235'!F78+'KZN237'!F78+'KZN238'!F78+'KZN241'!F78+'KZN242'!F78+'KZN244'!F78+'KZN245'!F78+'KZN252'!F78+'KZN253'!F78+'KZN254'!F78+'KZN261'!F78+'KZN262'!F78+'KZN263'!F78+'KZN265'!F78+'KZN266'!F78+'KZN272'!F78+'KZN275'!F78+'KZN276'!F78+'KZN281'!F78+'KZN282'!F78+'KZN284'!F78+'KZN285'!F78+'KZN286'!F78+'KZN291'!F78+'KZN292'!F78+'KZN293'!F78+'KZN294'!F78+'KZN433'!F78+'KZN434'!F78+'KZN435'!F78+'KZN436'!F78</f>
        <v>0</v>
      </c>
      <c r="G78" s="17">
        <f>'DC21'!G78+'DC22'!G78+'DC23'!G78+'DC24'!G78+'DC25'!G78+'DC26'!G78+'DC27'!G78+'DC28'!G78+'DC29'!G78+'DC43'!G78+ETH!G78+'KZN212'!G78+'KZN213'!G78+'KZN214'!G78+'KZN216'!G78+'KZN221'!G78+'KZN222'!G78+'KZN223'!G78+'KZN224'!G78+'KZN225'!G78+'KZN226'!G78+'KZN227'!G78+'KZN235'!G78+'KZN237'!G78+'KZN238'!G78+'KZN241'!G78+'KZN242'!G78+'KZN244'!G78+'KZN245'!G78+'KZN252'!G78+'KZN253'!G78+'KZN254'!G78+'KZN261'!G78+'KZN262'!G78+'KZN263'!G78+'KZN265'!G78+'KZN266'!G78+'KZN272'!G78+'KZN275'!G78+'KZN276'!G78+'KZN281'!G78+'KZN282'!G78+'KZN284'!G78+'KZN285'!G78+'KZN286'!G78+'KZN291'!G78+'KZN292'!G78+'KZN293'!G78+'KZN294'!G78+'KZN433'!G78+'KZN434'!G78+'KZN435'!G78+'KZN436'!G78</f>
        <v>0</v>
      </c>
      <c r="H78" s="17">
        <f>'DC21'!H78+'DC22'!H78+'DC23'!H78+'DC24'!H78+'DC25'!H78+'DC26'!H78+'DC27'!H78+'DC28'!H78+'DC29'!H78+'DC43'!H78+ETH!H78+'KZN212'!H78+'KZN213'!H78+'KZN214'!H78+'KZN216'!H78+'KZN221'!H78+'KZN222'!H78+'KZN223'!H78+'KZN224'!H78+'KZN225'!H78+'KZN226'!H78+'KZN227'!H78+'KZN235'!H78+'KZN237'!H78+'KZN238'!H78+'KZN241'!H78+'KZN242'!H78+'KZN244'!H78+'KZN245'!H78+'KZN252'!H78+'KZN253'!H78+'KZN254'!H78+'KZN261'!H78+'KZN262'!H78+'KZN263'!H78+'KZN265'!H78+'KZN266'!H78+'KZN272'!H78+'KZN275'!H78+'KZN276'!H78+'KZN281'!H78+'KZN282'!H78+'KZN284'!H78+'KZN285'!H78+'KZN286'!H78+'KZN291'!H78+'KZN292'!H78+'KZN293'!H78+'KZN294'!H78+'KZN433'!H78+'KZN434'!H78+'KZN435'!H78+'KZN436'!H78</f>
        <v>0</v>
      </c>
    </row>
    <row r="79" spans="1:11" ht="13" x14ac:dyDescent="0.25">
      <c r="A79" s="23"/>
      <c r="B79" s="23"/>
      <c r="C79" s="23"/>
      <c r="D79" s="23"/>
      <c r="E79" s="2" t="s">
        <v>126</v>
      </c>
      <c r="F79" s="3">
        <f>'DC21'!F79+'DC22'!F79+'DC23'!F79+'DC24'!F79+'DC25'!F79+'DC26'!F79+'DC27'!F79+'DC28'!F79+'DC29'!F79+'DC43'!F79+ETH!F79+'KZN212'!F79+'KZN213'!F79+'KZN214'!F79+'KZN216'!F79+'KZN221'!F79+'KZN222'!F79+'KZN223'!F79+'KZN224'!F79+'KZN225'!F79+'KZN226'!F79+'KZN227'!F79+'KZN235'!F79+'KZN237'!F79+'KZN238'!F79+'KZN241'!F79+'KZN242'!F79+'KZN244'!F79+'KZN245'!F79+'KZN252'!F79+'KZN253'!F79+'KZN254'!F79+'KZN261'!F79+'KZN262'!F79+'KZN263'!F79+'KZN265'!F79+'KZN266'!F79+'KZN272'!F79+'KZN275'!F79+'KZN276'!F79+'KZN281'!F79+'KZN282'!F79+'KZN284'!F79+'KZN285'!F79+'KZN286'!F79+'KZN291'!F79+'KZN292'!F79+'KZN293'!F79+'KZN294'!F79+'KZN433'!F79+'KZN434'!F79+'KZN435'!F79+'KZN436'!F79</f>
        <v>78000000</v>
      </c>
      <c r="G79" s="3">
        <f>'DC21'!G79+'DC22'!G79+'DC23'!G79+'DC24'!G79+'DC25'!G79+'DC26'!G79+'DC27'!G79+'DC28'!G79+'DC29'!G79+'DC43'!G79+ETH!G79+'KZN212'!G79+'KZN213'!G79+'KZN214'!G79+'KZN216'!G79+'KZN221'!G79+'KZN222'!G79+'KZN223'!G79+'KZN224'!G79+'KZN225'!G79+'KZN226'!G79+'KZN227'!G79+'KZN235'!G79+'KZN237'!G79+'KZN238'!G79+'KZN241'!G79+'KZN242'!G79+'KZN244'!G79+'KZN245'!G79+'KZN252'!G79+'KZN253'!G79+'KZN254'!G79+'KZN261'!G79+'KZN262'!G79+'KZN263'!G79+'KZN265'!G79+'KZN266'!G79+'KZN272'!G79+'KZN275'!G79+'KZN276'!G79+'KZN281'!G79+'KZN282'!G79+'KZN284'!G79+'KZN285'!G79+'KZN286'!G79+'KZN291'!G79+'KZN292'!G79+'KZN293'!G79+'KZN294'!G79+'KZN433'!G79+'KZN434'!G79+'KZN435'!G79+'KZN436'!G79</f>
        <v>24700000</v>
      </c>
      <c r="H79" s="3">
        <f>'DC21'!H79+'DC22'!H79+'DC23'!H79+'DC24'!H79+'DC25'!H79+'DC26'!H79+'DC27'!H79+'DC28'!H79+'DC29'!H79+'DC43'!H79+ETH!H79+'KZN212'!H79+'KZN213'!H79+'KZN214'!H79+'KZN216'!H79+'KZN221'!H79+'KZN222'!H79+'KZN223'!H79+'KZN224'!H79+'KZN225'!H79+'KZN226'!H79+'KZN227'!H79+'KZN235'!H79+'KZN237'!H79+'KZN238'!H79+'KZN241'!H79+'KZN242'!H79+'KZN244'!H79+'KZN245'!H79+'KZN252'!H79+'KZN253'!H79+'KZN254'!H79+'KZN261'!H79+'KZN262'!H79+'KZN263'!H79+'KZN265'!H79+'KZN266'!H79+'KZN272'!H79+'KZN275'!H79+'KZN276'!H79+'KZN281'!H79+'KZN282'!H79+'KZN284'!H79+'KZN285'!H79+'KZN286'!H79+'KZN291'!H79+'KZN292'!H79+'KZN293'!H79+'KZN294'!H79+'KZN433'!H79+'KZN434'!H79+'KZN435'!H79+'KZN436'!H79</f>
        <v>47560000</v>
      </c>
      <c r="J79" s="22"/>
      <c r="K79" s="22"/>
    </row>
    <row r="80" spans="1:11" x14ac:dyDescent="0.25">
      <c r="A80" s="23"/>
      <c r="B80" s="23"/>
      <c r="C80" s="23"/>
      <c r="D80" s="23"/>
      <c r="E80" s="6" t="s">
        <v>127</v>
      </c>
      <c r="F80" s="7">
        <f>'DC21'!F80+'DC22'!F80+'DC23'!F80+'DC24'!F80+'DC25'!F80+'DC26'!F80+'DC27'!F80+'DC28'!F80+'DC29'!F80+'DC43'!F80+ETH!F80+'KZN212'!F80+'KZN213'!F80+'KZN214'!F80+'KZN216'!F80+'KZN221'!F80+'KZN222'!F80+'KZN223'!F80+'KZN224'!F80+'KZN225'!F80+'KZN226'!F80+'KZN227'!F80+'KZN235'!F80+'KZN237'!F80+'KZN238'!F80+'KZN241'!F80+'KZN242'!F80+'KZN244'!F80+'KZN245'!F80+'KZN252'!F80+'KZN253'!F80+'KZN254'!F80+'KZN261'!F80+'KZN262'!F80+'KZN263'!F80+'KZN265'!F80+'KZN266'!F80+'KZN272'!F80+'KZN275'!F80+'KZN276'!F80+'KZN281'!F80+'KZN282'!F80+'KZN284'!F80+'KZN285'!F80+'KZN286'!F80+'KZN291'!F80+'KZN292'!F80+'KZN293'!F80+'KZN294'!F80+'KZN433'!F80+'KZN434'!F80+'KZN435'!F80+'KZN436'!F80</f>
        <v>11200000</v>
      </c>
      <c r="G80" s="8">
        <f>'DC21'!G80+'DC22'!G80+'DC23'!G80+'DC24'!G80+'DC25'!G80+'DC26'!G80+'DC27'!G80+'DC28'!G80+'DC29'!G80+'DC43'!G80+ETH!G80+'KZN212'!G80+'KZN213'!G80+'KZN214'!G80+'KZN216'!G80+'KZN221'!G80+'KZN222'!G80+'KZN223'!G80+'KZN224'!G80+'KZN225'!G80+'KZN226'!G80+'KZN227'!G80+'KZN235'!G80+'KZN237'!G80+'KZN238'!G80+'KZN241'!G80+'KZN242'!G80+'KZN244'!G80+'KZN245'!G80+'KZN252'!G80+'KZN253'!G80+'KZN254'!G80+'KZN261'!G80+'KZN262'!G80+'KZN263'!G80+'KZN265'!G80+'KZN266'!G80+'KZN272'!G80+'KZN275'!G80+'KZN276'!G80+'KZN281'!G80+'KZN282'!G80+'KZN284'!G80+'KZN285'!G80+'KZN286'!G80+'KZN291'!G80+'KZN292'!G80+'KZN293'!G80+'KZN294'!G80+'KZN433'!G80+'KZN434'!G80+'KZN435'!G80+'KZN436'!G80</f>
        <v>0</v>
      </c>
      <c r="H80" s="9">
        <f>'DC21'!H80+'DC22'!H80+'DC23'!H80+'DC24'!H80+'DC25'!H80+'DC26'!H80+'DC27'!H80+'DC28'!H80+'DC29'!H80+'DC43'!H80+ETH!H80+'KZN212'!H80+'KZN213'!H80+'KZN214'!H80+'KZN216'!H80+'KZN221'!H80+'KZN222'!H80+'KZN223'!H80+'KZN224'!H80+'KZN225'!H80+'KZN226'!H80+'KZN227'!H80+'KZN235'!H80+'KZN237'!H80+'KZN238'!H80+'KZN241'!H80+'KZN242'!H80+'KZN244'!H80+'KZN245'!H80+'KZN252'!H80+'KZN253'!H80+'KZN254'!H80+'KZN261'!H80+'KZN262'!H80+'KZN263'!H80+'KZN265'!H80+'KZN266'!H80+'KZN272'!H80+'KZN275'!H80+'KZN276'!H80+'KZN281'!H80+'KZN282'!H80+'KZN284'!H80+'KZN285'!H80+'KZN286'!H80+'KZN291'!H80+'KZN292'!H80+'KZN293'!H80+'KZN294'!H80+'KZN433'!H80+'KZN434'!H80+'KZN435'!H80+'KZN436'!H80</f>
        <v>0</v>
      </c>
      <c r="I80" s="34"/>
      <c r="J80" s="34"/>
      <c r="K80" s="34"/>
    </row>
    <row r="81" spans="1:11" x14ac:dyDescent="0.25">
      <c r="A81" s="23"/>
      <c r="B81" s="23"/>
      <c r="C81" s="23"/>
      <c r="D81" s="23"/>
      <c r="E81" s="6" t="s">
        <v>128</v>
      </c>
      <c r="F81" s="10">
        <f>'DC21'!F81+'DC22'!F81+'DC23'!F81+'DC24'!F81+'DC25'!F81+'DC26'!F81+'DC27'!F81+'DC28'!F81+'DC29'!F81+'DC43'!F81+ETH!F81+'KZN212'!F81+'KZN213'!F81+'KZN214'!F81+'KZN216'!F81+'KZN221'!F81+'KZN222'!F81+'KZN223'!F81+'KZN224'!F81+'KZN225'!F81+'KZN226'!F81+'KZN227'!F81+'KZN235'!F81+'KZN237'!F81+'KZN238'!F81+'KZN241'!F81+'KZN242'!F81+'KZN244'!F81+'KZN245'!F81+'KZN252'!F81+'KZN253'!F81+'KZN254'!F81+'KZN261'!F81+'KZN262'!F81+'KZN263'!F81+'KZN265'!F81+'KZN266'!F81+'KZN272'!F81+'KZN275'!F81+'KZN276'!F81+'KZN281'!F81+'KZN282'!F81+'KZN284'!F81+'KZN285'!F81+'KZN286'!F81+'KZN291'!F81+'KZN292'!F81+'KZN293'!F81+'KZN294'!F81+'KZN433'!F81+'KZN434'!F81+'KZN435'!F81+'KZN436'!F81</f>
        <v>16000000</v>
      </c>
      <c r="G81" s="11">
        <f>'DC21'!G81+'DC22'!G81+'DC23'!G81+'DC24'!G81+'DC25'!G81+'DC26'!G81+'DC27'!G81+'DC28'!G81+'DC29'!G81+'DC43'!G81+ETH!G81+'KZN212'!G81+'KZN213'!G81+'KZN214'!G81+'KZN216'!G81+'KZN221'!G81+'KZN222'!G81+'KZN223'!G81+'KZN224'!G81+'KZN225'!G81+'KZN226'!G81+'KZN227'!G81+'KZN235'!G81+'KZN237'!G81+'KZN238'!G81+'KZN241'!G81+'KZN242'!G81+'KZN244'!G81+'KZN245'!G81+'KZN252'!G81+'KZN253'!G81+'KZN254'!G81+'KZN261'!G81+'KZN262'!G81+'KZN263'!G81+'KZN265'!G81+'KZN266'!G81+'KZN272'!G81+'KZN275'!G81+'KZN276'!G81+'KZN281'!G81+'KZN282'!G81+'KZN284'!G81+'KZN285'!G81+'KZN286'!G81+'KZN291'!G81+'KZN292'!G81+'KZN293'!G81+'KZN294'!G81+'KZN433'!G81+'KZN434'!G81+'KZN435'!G81+'KZN436'!G81</f>
        <v>9000000</v>
      </c>
      <c r="H81" s="12">
        <f>'DC21'!H81+'DC22'!H81+'DC23'!H81+'DC24'!H81+'DC25'!H81+'DC26'!H81+'DC27'!H81+'DC28'!H81+'DC29'!H81+'DC43'!H81+ETH!H81+'KZN212'!H81+'KZN213'!H81+'KZN214'!H81+'KZN216'!H81+'KZN221'!H81+'KZN222'!H81+'KZN223'!H81+'KZN224'!H81+'KZN225'!H81+'KZN226'!H81+'KZN227'!H81+'KZN235'!H81+'KZN237'!H81+'KZN238'!H81+'KZN241'!H81+'KZN242'!H81+'KZN244'!H81+'KZN245'!H81+'KZN252'!H81+'KZN253'!H81+'KZN254'!H81+'KZN261'!H81+'KZN262'!H81+'KZN263'!H81+'KZN265'!H81+'KZN266'!H81+'KZN272'!H81+'KZN275'!H81+'KZN276'!H81+'KZN281'!H81+'KZN282'!H81+'KZN284'!H81+'KZN285'!H81+'KZN286'!H81+'KZN291'!H81+'KZN292'!H81+'KZN293'!H81+'KZN294'!H81+'KZN433'!H81+'KZN434'!H81+'KZN435'!H81+'KZN436'!H81</f>
        <v>11000000</v>
      </c>
      <c r="I81" s="22"/>
      <c r="J81" s="22"/>
      <c r="K81" s="22"/>
    </row>
    <row r="82" spans="1:11" x14ac:dyDescent="0.25">
      <c r="A82" s="23"/>
      <c r="B82" s="23"/>
      <c r="C82" s="23"/>
      <c r="D82" s="23"/>
      <c r="E82" s="6" t="s">
        <v>129</v>
      </c>
      <c r="F82" s="10">
        <f>'DC21'!F82+'DC22'!F82+'DC23'!F82+'DC24'!F82+'DC25'!F82+'DC26'!F82+'DC27'!F82+'DC28'!F82+'DC29'!F82+'DC43'!F82+ETH!F82+'KZN212'!F82+'KZN213'!F82+'KZN214'!F82+'KZN216'!F82+'KZN221'!F82+'KZN222'!F82+'KZN223'!F82+'KZN224'!F82+'KZN225'!F82+'KZN226'!F82+'KZN227'!F82+'KZN235'!F82+'KZN237'!F82+'KZN238'!F82+'KZN241'!F82+'KZN242'!F82+'KZN244'!F82+'KZN245'!F82+'KZN252'!F82+'KZN253'!F82+'KZN254'!F82+'KZN261'!F82+'KZN262'!F82+'KZN263'!F82+'KZN265'!F82+'KZN266'!F82+'KZN272'!F82+'KZN275'!F82+'KZN276'!F82+'KZN281'!F82+'KZN282'!F82+'KZN284'!F82+'KZN285'!F82+'KZN286'!F82+'KZN291'!F82+'KZN292'!F82+'KZN293'!F82+'KZN294'!F82+'KZN433'!F82+'KZN434'!F82+'KZN435'!F82+'KZN436'!F82</f>
        <v>5000000</v>
      </c>
      <c r="G82" s="11">
        <f>'DC21'!G82+'DC22'!G82+'DC23'!G82+'DC24'!G82+'DC25'!G82+'DC26'!G82+'DC27'!G82+'DC28'!G82+'DC29'!G82+'DC43'!G82+ETH!G82+'KZN212'!G82+'KZN213'!G82+'KZN214'!G82+'KZN216'!G82+'KZN221'!G82+'KZN222'!G82+'KZN223'!G82+'KZN224'!G82+'KZN225'!G82+'KZN226'!G82+'KZN227'!G82+'KZN235'!G82+'KZN237'!G82+'KZN238'!G82+'KZN241'!G82+'KZN242'!G82+'KZN244'!G82+'KZN245'!G82+'KZN252'!G82+'KZN253'!G82+'KZN254'!G82+'KZN261'!G82+'KZN262'!G82+'KZN263'!G82+'KZN265'!G82+'KZN266'!G82+'KZN272'!G82+'KZN275'!G82+'KZN276'!G82+'KZN281'!G82+'KZN282'!G82+'KZN284'!G82+'KZN285'!G82+'KZN286'!G82+'KZN291'!G82+'KZN292'!G82+'KZN293'!G82+'KZN294'!G82+'KZN433'!G82+'KZN434'!G82+'KZN435'!G82+'KZN436'!G82</f>
        <v>0</v>
      </c>
      <c r="H82" s="12">
        <f>'DC21'!H82+'DC22'!H82+'DC23'!H82+'DC24'!H82+'DC25'!H82+'DC26'!H82+'DC27'!H82+'DC28'!H82+'DC29'!H82+'DC43'!H82+ETH!H82+'KZN212'!H82+'KZN213'!H82+'KZN214'!H82+'KZN216'!H82+'KZN221'!H82+'KZN222'!H82+'KZN223'!H82+'KZN224'!H82+'KZN225'!H82+'KZN226'!H82+'KZN227'!H82+'KZN235'!H82+'KZN237'!H82+'KZN238'!H82+'KZN241'!H82+'KZN242'!H82+'KZN244'!H82+'KZN245'!H82+'KZN252'!H82+'KZN253'!H82+'KZN254'!H82+'KZN261'!H82+'KZN262'!H82+'KZN263'!H82+'KZN265'!H82+'KZN266'!H82+'KZN272'!H82+'KZN275'!H82+'KZN276'!H82+'KZN281'!H82+'KZN282'!H82+'KZN284'!H82+'KZN285'!H82+'KZN286'!H82+'KZN291'!H82+'KZN292'!H82+'KZN293'!H82+'KZN294'!H82+'KZN433'!H82+'KZN434'!H82+'KZN435'!H82+'KZN436'!H82</f>
        <v>0</v>
      </c>
    </row>
    <row r="83" spans="1:11" x14ac:dyDescent="0.25">
      <c r="A83" s="23"/>
      <c r="B83" s="23"/>
      <c r="C83" s="23"/>
      <c r="D83" s="23"/>
      <c r="E83" s="6" t="s">
        <v>130</v>
      </c>
      <c r="F83" s="10">
        <f>'DC21'!F83+'DC22'!F83+'DC23'!F83+'DC24'!F83+'DC25'!F83+'DC26'!F83+'DC27'!F83+'DC28'!F83+'DC29'!F83+'DC43'!F83+ETH!F83+'KZN212'!F83+'KZN213'!F83+'KZN214'!F83+'KZN216'!F83+'KZN221'!F83+'KZN222'!F83+'KZN223'!F83+'KZN224'!F83+'KZN225'!F83+'KZN226'!F83+'KZN227'!F83+'KZN235'!F83+'KZN237'!F83+'KZN238'!F83+'KZN241'!F83+'KZN242'!F83+'KZN244'!F83+'KZN245'!F83+'KZN252'!F83+'KZN253'!F83+'KZN254'!F83+'KZN261'!F83+'KZN262'!F83+'KZN263'!F83+'KZN265'!F83+'KZN266'!F83+'KZN272'!F83+'KZN275'!F83+'KZN276'!F83+'KZN281'!F83+'KZN282'!F83+'KZN284'!F83+'KZN285'!F83+'KZN286'!F83+'KZN291'!F83+'KZN292'!F83+'KZN293'!F83+'KZN294'!F83+'KZN433'!F83+'KZN434'!F83+'KZN435'!F83+'KZN436'!F83</f>
        <v>45800000</v>
      </c>
      <c r="G83" s="11">
        <f>'DC21'!G83+'DC22'!G83+'DC23'!G83+'DC24'!G83+'DC25'!G83+'DC26'!G83+'DC27'!G83+'DC28'!G83+'DC29'!G83+'DC43'!G83+ETH!G83+'KZN212'!G83+'KZN213'!G83+'KZN214'!G83+'KZN216'!G83+'KZN221'!G83+'KZN222'!G83+'KZN223'!G83+'KZN224'!G83+'KZN225'!G83+'KZN226'!G83+'KZN227'!G83+'KZN235'!G83+'KZN237'!G83+'KZN238'!G83+'KZN241'!G83+'KZN242'!G83+'KZN244'!G83+'KZN245'!G83+'KZN252'!G83+'KZN253'!G83+'KZN254'!G83+'KZN261'!G83+'KZN262'!G83+'KZN263'!G83+'KZN265'!G83+'KZN266'!G83+'KZN272'!G83+'KZN275'!G83+'KZN276'!G83+'KZN281'!G83+'KZN282'!G83+'KZN284'!G83+'KZN285'!G83+'KZN286'!G83+'KZN291'!G83+'KZN292'!G83+'KZN293'!G83+'KZN294'!G83+'KZN433'!G83+'KZN434'!G83+'KZN435'!G83+'KZN436'!G83</f>
        <v>15700000</v>
      </c>
      <c r="H83" s="12">
        <f>'DC21'!H83+'DC22'!H83+'DC23'!H83+'DC24'!H83+'DC25'!H83+'DC26'!H83+'DC27'!H83+'DC28'!H83+'DC29'!H83+'DC43'!H83+ETH!H83+'KZN212'!H83+'KZN213'!H83+'KZN214'!H83+'KZN216'!H83+'KZN221'!H83+'KZN222'!H83+'KZN223'!H83+'KZN224'!H83+'KZN225'!H83+'KZN226'!H83+'KZN227'!H83+'KZN235'!H83+'KZN237'!H83+'KZN238'!H83+'KZN241'!H83+'KZN242'!H83+'KZN244'!H83+'KZN245'!H83+'KZN252'!H83+'KZN253'!H83+'KZN254'!H83+'KZN261'!H83+'KZN262'!H83+'KZN263'!H83+'KZN265'!H83+'KZN266'!H83+'KZN272'!H83+'KZN275'!H83+'KZN276'!H83+'KZN281'!H83+'KZN282'!H83+'KZN284'!H83+'KZN285'!H83+'KZN286'!H83+'KZN291'!H83+'KZN292'!H83+'KZN293'!H83+'KZN294'!H83+'KZN433'!H83+'KZN434'!H83+'KZN435'!H83+'KZN436'!H83</f>
        <v>36560000</v>
      </c>
    </row>
    <row r="84" spans="1:11" x14ac:dyDescent="0.25">
      <c r="A84" s="23"/>
      <c r="B84" s="23"/>
      <c r="C84" s="23"/>
      <c r="D84" s="23"/>
      <c r="E84" s="6"/>
      <c r="F84" s="13">
        <f>'DC21'!F84+'DC22'!F84+'DC23'!F84+'DC24'!F84+'DC25'!F84+'DC26'!F84+'DC27'!F84+'DC28'!F84+'DC29'!F84+'DC43'!F84+ETH!F84+'KZN212'!F84+'KZN213'!F84+'KZN214'!F84+'KZN216'!F84+'KZN221'!F84+'KZN222'!F84+'KZN223'!F84+'KZN224'!F84+'KZN225'!F84+'KZN226'!F84+'KZN227'!F84+'KZN235'!F84+'KZN237'!F84+'KZN238'!F84+'KZN241'!F84+'KZN242'!F84+'KZN244'!F84+'KZN245'!F84+'KZN252'!F84+'KZN253'!F84+'KZN254'!F84+'KZN261'!F84+'KZN262'!F84+'KZN263'!F84+'KZN265'!F84+'KZN266'!F84+'KZN272'!F84+'KZN275'!F84+'KZN276'!F84+'KZN281'!F84+'KZN282'!F84+'KZN284'!F84+'KZN285'!F84+'KZN286'!F84+'KZN291'!F84+'KZN292'!F84+'KZN293'!F84+'KZN294'!F84+'KZN433'!F84+'KZN434'!F84+'KZN435'!F84+'KZN436'!F84</f>
        <v>0</v>
      </c>
      <c r="G84" s="14">
        <f>'DC21'!G84+'DC22'!G84+'DC23'!G84+'DC24'!G84+'DC25'!G84+'DC26'!G84+'DC27'!G84+'DC28'!G84+'DC29'!G84+'DC43'!G84+ETH!G84+'KZN212'!G84+'KZN213'!G84+'KZN214'!G84+'KZN216'!G84+'KZN221'!G84+'KZN222'!G84+'KZN223'!G84+'KZN224'!G84+'KZN225'!G84+'KZN226'!G84+'KZN227'!G84+'KZN235'!G84+'KZN237'!G84+'KZN238'!G84+'KZN241'!G84+'KZN242'!G84+'KZN244'!G84+'KZN245'!G84+'KZN252'!G84+'KZN253'!G84+'KZN254'!G84+'KZN261'!G84+'KZN262'!G84+'KZN263'!G84+'KZN265'!G84+'KZN266'!G84+'KZN272'!G84+'KZN275'!G84+'KZN276'!G84+'KZN281'!G84+'KZN282'!G84+'KZN284'!G84+'KZN285'!G84+'KZN286'!G84+'KZN291'!G84+'KZN292'!G84+'KZN293'!G84+'KZN294'!G84+'KZN433'!G84+'KZN434'!G84+'KZN435'!G84+'KZN436'!G84</f>
        <v>0</v>
      </c>
      <c r="H84" s="15">
        <f>'DC21'!H84+'DC22'!H84+'DC23'!H84+'DC24'!H84+'DC25'!H84+'DC26'!H84+'DC27'!H84+'DC28'!H84+'DC29'!H84+'DC43'!H84+ETH!H84+'KZN212'!H84+'KZN213'!H84+'KZN214'!H84+'KZN216'!H84+'KZN221'!H84+'KZN222'!H84+'KZN223'!H84+'KZN224'!H84+'KZN225'!H84+'KZN226'!H84+'KZN227'!H84+'KZN235'!H84+'KZN237'!H84+'KZN238'!H84+'KZN241'!H84+'KZN242'!H84+'KZN244'!H84+'KZN245'!H84+'KZN252'!H84+'KZN253'!H84+'KZN254'!H84+'KZN261'!H84+'KZN262'!H84+'KZN263'!H84+'KZN265'!H84+'KZN266'!H84+'KZN272'!H84+'KZN275'!H84+'KZN276'!H84+'KZN281'!H84+'KZN282'!H84+'KZN284'!H84+'KZN285'!H84+'KZN286'!H84+'KZN291'!H84+'KZN292'!H84+'KZN293'!H84+'KZN294'!H84+'KZN433'!H84+'KZN434'!H84+'KZN435'!H84+'KZN436'!H84</f>
        <v>0</v>
      </c>
    </row>
    <row r="85" spans="1:11" x14ac:dyDescent="0.25">
      <c r="A85" s="23"/>
      <c r="B85" s="23"/>
      <c r="C85" s="23"/>
      <c r="D85" s="23"/>
      <c r="E85" s="16"/>
      <c r="F85" s="17"/>
      <c r="G85" s="17"/>
      <c r="H85" s="17"/>
    </row>
    <row r="86" spans="1:11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11" hidden="1" x14ac:dyDescent="0.25">
      <c r="A87" s="23"/>
      <c r="B87" s="23"/>
      <c r="C87" s="23"/>
      <c r="D87" s="23"/>
      <c r="E87" s="6"/>
      <c r="F87" s="7"/>
      <c r="G87" s="8"/>
      <c r="H87" s="9"/>
    </row>
    <row r="88" spans="1:11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11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11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11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11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11" hidden="1" x14ac:dyDescent="0.25">
      <c r="A93" s="23"/>
      <c r="B93" s="23"/>
      <c r="C93" s="23"/>
      <c r="D93" s="23"/>
      <c r="E93" s="6"/>
      <c r="F93" s="7"/>
      <c r="G93" s="8"/>
      <c r="H93" s="9"/>
    </row>
    <row r="94" spans="1:11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11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11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2752886000</v>
      </c>
      <c r="G133" s="19">
        <f>SUM(G45)</f>
        <v>2538750000</v>
      </c>
      <c r="H133" s="19">
        <f>SUM(H45)</f>
        <v>2669843000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0" zoomScale="60" zoomScaleNormal="100" workbookViewId="0">
      <selection activeCell="I138" sqref="I13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680949000</v>
      </c>
      <c r="G5" s="3">
        <v>742133000</v>
      </c>
      <c r="H5" s="3">
        <v>808493000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313928000</v>
      </c>
      <c r="G7" s="4">
        <f>SUM(G8:G19)</f>
        <v>365318000</v>
      </c>
      <c r="H7" s="4">
        <f>SUM(H8:H19)</f>
        <v>330896000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221475000</v>
      </c>
      <c r="G8" s="11">
        <v>231840000</v>
      </c>
      <c r="H8" s="11">
        <v>242868000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2430000</v>
      </c>
      <c r="G13" s="20">
        <v>2439000</v>
      </c>
      <c r="H13" s="20">
        <v>2528000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80000000</v>
      </c>
      <c r="G16" s="11">
        <v>90000000</v>
      </c>
      <c r="H16" s="11">
        <v>85500000</v>
      </c>
    </row>
    <row r="17" spans="1:8" ht="13" x14ac:dyDescent="0.3">
      <c r="A17" s="23"/>
      <c r="B17" s="23"/>
      <c r="C17" s="23"/>
      <c r="D17" s="23"/>
      <c r="E17" s="28" t="s">
        <v>20</v>
      </c>
      <c r="F17" s="20">
        <v>10023000</v>
      </c>
      <c r="G17" s="20">
        <v>41039000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6439000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5439000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1001316000</v>
      </c>
      <c r="G30" s="19">
        <f>+G5+G6+G7+G20</f>
        <v>1108451000</v>
      </c>
      <c r="H30" s="19">
        <f>+H5+H6+H7+H20</f>
        <v>1140389000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2857000</v>
      </c>
      <c r="G39" s="3">
        <f>SUM(G40:G40)</f>
        <v>2440000</v>
      </c>
      <c r="H39" s="3">
        <f>SUM(H40:H40)</f>
        <v>2440000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2857000</v>
      </c>
      <c r="G40" s="20">
        <v>2440000</v>
      </c>
      <c r="H40" s="20">
        <v>2440000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2857000</v>
      </c>
      <c r="G41" s="32">
        <f>+G32+G39</f>
        <v>2440000</v>
      </c>
      <c r="H41" s="32">
        <f>+H32+H39</f>
        <v>2440000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1004173000</v>
      </c>
      <c r="G42" s="36">
        <f>+G30+G41</f>
        <v>1110891000</v>
      </c>
      <c r="H42" s="36">
        <f>+H30+H41</f>
        <v>1142829000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0</v>
      </c>
      <c r="G45" s="4">
        <f>SUM(G47+G63+G70+G79+G86+G92+G98+G104+G110+G116+G122+G128)</f>
        <v>0</v>
      </c>
      <c r="H45" s="4">
        <f>SUM(H47+H63+H70+H79+H86+H92+H98+H104+H110+H116+H122+H128)</f>
        <v>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0</v>
      </c>
      <c r="G133" s="19">
        <f>SUM(G45)</f>
        <v>0</v>
      </c>
      <c r="H133" s="19">
        <f>SUM(H45)</f>
        <v>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9" zoomScale="80" zoomScaleNormal="100" zoomScaleSheetLayoutView="80" workbookViewId="0">
      <selection activeCell="G142" sqref="G14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432161000</v>
      </c>
      <c r="G5" s="3">
        <v>462712000</v>
      </c>
      <c r="H5" s="3">
        <v>495104000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328392000</v>
      </c>
      <c r="G7" s="4">
        <f>SUM(G8:G19)</f>
        <v>369224000</v>
      </c>
      <c r="H7" s="4">
        <f>SUM(H8:H19)</f>
        <v>406224000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231011000</v>
      </c>
      <c r="G8" s="11">
        <v>241833000</v>
      </c>
      <c r="H8" s="11">
        <v>253347000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2381000</v>
      </c>
      <c r="G13" s="20">
        <v>2391000</v>
      </c>
      <c r="H13" s="20">
        <v>2477000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>
        <v>25000000</v>
      </c>
      <c r="H15" s="11">
        <v>50000000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95000000</v>
      </c>
      <c r="G16" s="11">
        <v>100000000</v>
      </c>
      <c r="H16" s="11">
        <v>100400000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6421000</v>
      </c>
      <c r="G20" s="3">
        <f>SUM(G21:G29)</f>
        <v>1200000</v>
      </c>
      <c r="H20" s="3">
        <f>SUM(H21:H29)</f>
        <v>1200000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5221000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766974000</v>
      </c>
      <c r="G30" s="19">
        <f>+G5+G6+G7+G20</f>
        <v>833136000</v>
      </c>
      <c r="H30" s="19">
        <f>+H5+H6+H7+H20</f>
        <v>902528000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2963000</v>
      </c>
      <c r="G39" s="3">
        <f>SUM(G40:G40)</f>
        <v>2530000</v>
      </c>
      <c r="H39" s="3">
        <f>SUM(H40:H40)</f>
        <v>2530000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2963000</v>
      </c>
      <c r="G40" s="20">
        <v>2530000</v>
      </c>
      <c r="H40" s="20">
        <v>2530000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2963000</v>
      </c>
      <c r="G41" s="32">
        <f>+G32+G39</f>
        <v>2530000</v>
      </c>
      <c r="H41" s="32">
        <f>+H32+H39</f>
        <v>2530000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769937000</v>
      </c>
      <c r="G42" s="36">
        <f>+G30+G41</f>
        <v>835666000</v>
      </c>
      <c r="H42" s="36">
        <f>+H30+H41</f>
        <v>905058000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2282000</v>
      </c>
      <c r="G45" s="4">
        <f>SUM(G47+G63+G70+G79+G86+G92+G98+G104+G110+G116+G122+G128)</f>
        <v>0</v>
      </c>
      <c r="H45" s="4">
        <f>SUM(H47+H63+H70+H79+H86+H92+H98+H104+H110+H116+H122+H128)</f>
        <v>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2282000</v>
      </c>
      <c r="G63" s="3">
        <f>SUM(G64:G68)</f>
        <v>0</v>
      </c>
      <c r="H63" s="3">
        <f>SUM(H64:H68)</f>
        <v>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2282000</v>
      </c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hidden="1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2282000</v>
      </c>
      <c r="G133" s="19">
        <f>SUM(G45)</f>
        <v>0</v>
      </c>
      <c r="H133" s="19">
        <f>SUM(H45)</f>
        <v>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zoomScale="80" zoomScaleNormal="100" zoomScaleSheetLayoutView="8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4057189000</v>
      </c>
      <c r="G5" s="3">
        <v>4405068000</v>
      </c>
      <c r="H5" s="3">
        <v>4784326000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3379795000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3185062000</v>
      </c>
      <c r="G7" s="4">
        <f>SUM(G8:G19)</f>
        <v>3349752000</v>
      </c>
      <c r="H7" s="4">
        <f>SUM(H8:H19)</f>
        <v>3163398000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1279036000</v>
      </c>
      <c r="G9" s="11">
        <v>1335408000</v>
      </c>
      <c r="H9" s="11">
        <v>1395380000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863393000</v>
      </c>
      <c r="G10" s="20">
        <v>900216000</v>
      </c>
      <c r="H10" s="20">
        <v>934599000</v>
      </c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315368000</v>
      </c>
      <c r="G12" s="20">
        <v>338368000</v>
      </c>
      <c r="H12" s="20">
        <v>40000000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>
        <v>16442000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727265000</v>
      </c>
      <c r="G19" s="11">
        <v>759318000</v>
      </c>
      <c r="H19" s="11">
        <v>793419000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168081000</v>
      </c>
      <c r="G20" s="3">
        <f>SUM(G21:G29)</f>
        <v>109527000</v>
      </c>
      <c r="H20" s="3">
        <f>SUM(H21:H29)</f>
        <v>114313000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61257000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35500000</v>
      </c>
      <c r="G24" s="11">
        <v>36500000</v>
      </c>
      <c r="H24" s="11">
        <v>35500000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9000000</v>
      </c>
      <c r="G26" s="11">
        <v>8000000</v>
      </c>
      <c r="H26" s="11">
        <v>10000000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61324000</v>
      </c>
      <c r="G28" s="20">
        <v>64027000</v>
      </c>
      <c r="H28" s="20">
        <v>67813000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10790127000</v>
      </c>
      <c r="G30" s="19">
        <f>+G5+G6+G7+G20</f>
        <v>7864347000</v>
      </c>
      <c r="H30" s="19">
        <f>+H5+H6+H7+H20</f>
        <v>8062037000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48054000</v>
      </c>
      <c r="G32" s="3">
        <f>SUM(G33:G38)</f>
        <v>500000</v>
      </c>
      <c r="H32" s="3">
        <f>SUM(H33:H38)</f>
        <v>2828000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47554000</v>
      </c>
      <c r="G34" s="11"/>
      <c r="H34" s="11">
        <v>2328000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500000</v>
      </c>
      <c r="G35" s="11">
        <v>500000</v>
      </c>
      <c r="H35" s="11">
        <v>500000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48054000</v>
      </c>
      <c r="G41" s="32">
        <f>+G32+G39</f>
        <v>500000</v>
      </c>
      <c r="H41" s="32">
        <f>+H32+H39</f>
        <v>2828000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10838181000</v>
      </c>
      <c r="G42" s="36">
        <f>+G30+G41</f>
        <v>7864847000</v>
      </c>
      <c r="H42" s="36">
        <f>+H30+H41</f>
        <v>8064865000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401153000</v>
      </c>
      <c r="G45" s="4">
        <f>SUM(G47+G63+G70+G79+G86+G92+G98+G104+G110+G116+G122+G128)</f>
        <v>432211000</v>
      </c>
      <c r="H45" s="4">
        <f>SUM(H47+H63+H70+H79+H86+H92+H98+H104+H110+H116+H122+H128)</f>
        <v>544508000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2800000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1800000</v>
      </c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327641000</v>
      </c>
      <c r="G63" s="3">
        <f>SUM(G64:G68)</f>
        <v>356398000</v>
      </c>
      <c r="H63" s="3">
        <f>SUM(H64:H68)</f>
        <v>465360000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10970000</v>
      </c>
      <c r="G64" s="8">
        <v>10970000</v>
      </c>
      <c r="H64" s="9">
        <v>10970000</v>
      </c>
    </row>
    <row r="65" spans="1:8" x14ac:dyDescent="0.25">
      <c r="A65" s="23"/>
      <c r="B65" s="23"/>
      <c r="C65" s="23"/>
      <c r="D65" s="23"/>
      <c r="E65" s="6" t="s">
        <v>116</v>
      </c>
      <c r="F65" s="10">
        <v>45000000</v>
      </c>
      <c r="G65" s="11">
        <v>45000000</v>
      </c>
      <c r="H65" s="12">
        <v>45000000</v>
      </c>
    </row>
    <row r="66" spans="1:8" x14ac:dyDescent="0.25">
      <c r="A66" s="23"/>
      <c r="B66" s="23"/>
      <c r="C66" s="23"/>
      <c r="D66" s="23"/>
      <c r="E66" s="6" t="s">
        <v>117</v>
      </c>
      <c r="F66" s="10">
        <v>236806000</v>
      </c>
      <c r="G66" s="11">
        <v>263852000</v>
      </c>
      <c r="H66" s="12">
        <v>372814000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34865000</v>
      </c>
      <c r="G67" s="11">
        <v>36576000</v>
      </c>
      <c r="H67" s="12">
        <v>36576000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70712000</v>
      </c>
      <c r="G70" s="3">
        <f>SUM(G71:G77)</f>
        <v>75813000</v>
      </c>
      <c r="H70" s="3">
        <f>SUM(H71:H77)</f>
        <v>79148000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6241000</v>
      </c>
      <c r="G74" s="11">
        <v>6615000</v>
      </c>
      <c r="H74" s="12">
        <v>6906000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55161000</v>
      </c>
      <c r="G75" s="11">
        <v>59888000</v>
      </c>
      <c r="H75" s="12">
        <v>62523000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9310000</v>
      </c>
      <c r="G76" s="11">
        <v>9310000</v>
      </c>
      <c r="H76" s="12">
        <v>9719000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401153000</v>
      </c>
      <c r="G133" s="19">
        <f>SUM(G45)</f>
        <v>432211000</v>
      </c>
      <c r="H133" s="19">
        <f>SUM(H45)</f>
        <v>544508000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2" zoomScale="80" zoomScaleNormal="100" zoomScaleSheetLayoutView="80" workbookViewId="0">
      <selection activeCell="L44" sqref="L4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162218000</v>
      </c>
      <c r="G5" s="3">
        <v>172764000</v>
      </c>
      <c r="H5" s="3">
        <v>184404000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44631000</v>
      </c>
      <c r="G7" s="4">
        <f>SUM(G8:G19)</f>
        <v>44051000</v>
      </c>
      <c r="H7" s="4">
        <f>SUM(H8:H19)</f>
        <v>48009000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44631000</v>
      </c>
      <c r="G8" s="11">
        <v>36051000</v>
      </c>
      <c r="H8" s="11">
        <v>37560000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8000000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3722000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1772000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210571000</v>
      </c>
      <c r="G30" s="19">
        <f>+G5+G6+G7+G20</f>
        <v>218765000</v>
      </c>
      <c r="H30" s="19">
        <f>+H5+H6+H7+H20</f>
        <v>234363000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79161000</v>
      </c>
      <c r="G32" s="3">
        <f>SUM(G33:G38)</f>
        <v>111360000</v>
      </c>
      <c r="H32" s="3">
        <f>SUM(H33:H38)</f>
        <v>180160000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79161000</v>
      </c>
      <c r="G34" s="11">
        <v>111360000</v>
      </c>
      <c r="H34" s="11">
        <v>180160000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79161000</v>
      </c>
      <c r="G41" s="32">
        <f>+G32+G39</f>
        <v>111360000</v>
      </c>
      <c r="H41" s="32">
        <f>+H32+H39</f>
        <v>180160000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289732000</v>
      </c>
      <c r="G42" s="36">
        <f>+G30+G41</f>
        <v>330125000</v>
      </c>
      <c r="H42" s="36">
        <f>+H30+H41</f>
        <v>414523000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56970000</v>
      </c>
      <c r="G45" s="4">
        <f>SUM(G47+G63+G70+G79+G86+G92+G98+G104+G110+G116+G122+G128)</f>
        <v>50450000</v>
      </c>
      <c r="H45" s="4">
        <f>SUM(H47+H63+H70+H79+H86+H92+H98+H104+H110+H116+H122+H128)</f>
        <v>70668000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2000000</v>
      </c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40956000</v>
      </c>
      <c r="G63" s="3">
        <f>SUM(G64:G68)</f>
        <v>36736000</v>
      </c>
      <c r="H63" s="3">
        <f>SUM(H64:H68)</f>
        <v>45213000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40956000</v>
      </c>
      <c r="G66" s="11">
        <v>36736000</v>
      </c>
      <c r="H66" s="12">
        <v>45213000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10014000</v>
      </c>
      <c r="G70" s="3">
        <f>SUM(G71:G77)</f>
        <v>10014000</v>
      </c>
      <c r="H70" s="3">
        <f>SUM(H71:H77)</f>
        <v>10455000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7655000</v>
      </c>
      <c r="G75" s="11">
        <v>7655000</v>
      </c>
      <c r="H75" s="12">
        <v>7992000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2359000</v>
      </c>
      <c r="G76" s="10">
        <v>2359000</v>
      </c>
      <c r="H76" s="12">
        <v>2463000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4000000</v>
      </c>
      <c r="G79" s="3">
        <f>SUM(G80:G84)</f>
        <v>3700000</v>
      </c>
      <c r="H79" s="3">
        <f>SUM(H80:H84)</f>
        <v>15000000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4000000</v>
      </c>
      <c r="G83" s="11">
        <v>3700000</v>
      </c>
      <c r="H83" s="12">
        <v>15000000</v>
      </c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56970000</v>
      </c>
      <c r="G133" s="19">
        <f>SUM(G45)</f>
        <v>50450000</v>
      </c>
      <c r="H133" s="19">
        <f>SUM(H45)</f>
        <v>70668000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3" zoomScale="80" zoomScaleNormal="100" zoomScaleSheetLayoutView="80" workbookViewId="0">
      <selection activeCell="G150" sqref="G1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154862000</v>
      </c>
      <c r="G5" s="3">
        <v>162624000</v>
      </c>
      <c r="H5" s="3">
        <v>171055000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62552000</v>
      </c>
      <c r="G7" s="4">
        <f>SUM(G8:G19)</f>
        <v>63932000</v>
      </c>
      <c r="H7" s="4">
        <f>SUM(H8:H19)</f>
        <v>52318000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38552000</v>
      </c>
      <c r="G8" s="11">
        <v>40160000</v>
      </c>
      <c r="H8" s="11">
        <v>41869000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15000000</v>
      </c>
      <c r="G11" s="11">
        <v>8000000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>
        <v>9000000</v>
      </c>
      <c r="G17" s="20">
        <v>15772000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3549000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1699000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220963000</v>
      </c>
      <c r="G30" s="19">
        <f>+G5+G6+G7+G20</f>
        <v>228406000</v>
      </c>
      <c r="H30" s="19">
        <f>+H5+H6+H7+H20</f>
        <v>225223000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20544000</v>
      </c>
      <c r="G32" s="3">
        <f>SUM(G33:G38)</f>
        <v>20232000</v>
      </c>
      <c r="H32" s="3">
        <f>SUM(H33:H38)</f>
        <v>26544000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20544000</v>
      </c>
      <c r="G34" s="11">
        <v>20232000</v>
      </c>
      <c r="H34" s="11">
        <v>26544000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20544000</v>
      </c>
      <c r="G41" s="32">
        <f>+G32+G39</f>
        <v>20232000</v>
      </c>
      <c r="H41" s="32">
        <f>+H32+H39</f>
        <v>26544000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241507000</v>
      </c>
      <c r="G42" s="36">
        <f>+G30+G41</f>
        <v>248638000</v>
      </c>
      <c r="H42" s="36">
        <f>+H30+H41</f>
        <v>251767000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43591000</v>
      </c>
      <c r="G45" s="4">
        <f>SUM(G47+G63+G70+G79+G86+G92+G98+G104+G110+G116+G122+G128)</f>
        <v>26845000</v>
      </c>
      <c r="H45" s="4">
        <f>SUM(H47+H63+H70+H79+H86+H92+H98+H104+H110+H116+H122+H128)</f>
        <v>26845000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43591000</v>
      </c>
      <c r="G63" s="3">
        <f>SUM(G64:G68)</f>
        <v>26845000</v>
      </c>
      <c r="H63" s="3">
        <f>SUM(H64:H68)</f>
        <v>26845000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43591000</v>
      </c>
      <c r="G66" s="11">
        <v>26845000</v>
      </c>
      <c r="H66" s="12">
        <v>26845000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hidden="1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43591000</v>
      </c>
      <c r="G133" s="19">
        <f>SUM(G45)</f>
        <v>26845000</v>
      </c>
      <c r="H133" s="19">
        <f>SUM(H45)</f>
        <v>26845000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8" zoomScale="80" zoomScaleNormal="100" zoomScaleSheetLayoutView="80" workbookViewId="0">
      <selection activeCell="K41" sqref="K4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110541000</v>
      </c>
      <c r="G5" s="3">
        <v>116678000</v>
      </c>
      <c r="H5" s="3">
        <v>123412000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42082000</v>
      </c>
      <c r="G7" s="4">
        <f>SUM(G8:G19)</f>
        <v>47739000</v>
      </c>
      <c r="H7" s="4">
        <f>SUM(H8:H19)</f>
        <v>38705000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26163000</v>
      </c>
      <c r="G8" s="11">
        <v>27177000</v>
      </c>
      <c r="H8" s="11">
        <v>28256000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15919000</v>
      </c>
      <c r="G11" s="11">
        <v>7000000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>
        <v>13562000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2831000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981000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155454000</v>
      </c>
      <c r="G30" s="19">
        <f>+G5+G6+G7+G20</f>
        <v>166267000</v>
      </c>
      <c r="H30" s="19">
        <f>+H5+H6+H7+H20</f>
        <v>163967000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17179000</v>
      </c>
      <c r="G32" s="3">
        <f>SUM(G33:G38)</f>
        <v>0</v>
      </c>
      <c r="H32" s="3">
        <f>SUM(H33:H38)</f>
        <v>6504000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17179000</v>
      </c>
      <c r="G34" s="11"/>
      <c r="H34" s="11">
        <v>6504000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17179000</v>
      </c>
      <c r="G41" s="32">
        <f>+G32+G39</f>
        <v>0</v>
      </c>
      <c r="H41" s="32">
        <f>+H32+H39</f>
        <v>6504000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172633000</v>
      </c>
      <c r="G42" s="36">
        <f>+G30+G41</f>
        <v>166267000</v>
      </c>
      <c r="H42" s="36">
        <f>+H30+H41</f>
        <v>170471000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44048000</v>
      </c>
      <c r="G45" s="4">
        <f>SUM(G47+G63+G70+G79+G86+G92+G98+G104+G110+G116+G122+G128)</f>
        <v>24607000</v>
      </c>
      <c r="H45" s="4">
        <f>SUM(H47+H63+H70+H79+H86+H92+H98+H104+H110+H116+H122+H128)</f>
        <v>13383000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37498000</v>
      </c>
      <c r="G63" s="3">
        <f>SUM(G64:G68)</f>
        <v>22657000</v>
      </c>
      <c r="H63" s="3">
        <f>SUM(H64:H68)</f>
        <v>11348000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37498000</v>
      </c>
      <c r="G66" s="11">
        <v>22657000</v>
      </c>
      <c r="H66" s="12">
        <v>11348000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1950000</v>
      </c>
      <c r="G70" s="3">
        <f>SUM(G71:G77)</f>
        <v>1950000</v>
      </c>
      <c r="H70" s="3">
        <f>SUM(H71:H77)</f>
        <v>2035000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969000</v>
      </c>
      <c r="G76" s="10">
        <v>969000</v>
      </c>
      <c r="H76" s="12">
        <v>1011000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4600000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>
        <v>4600000</v>
      </c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44048000</v>
      </c>
      <c r="G133" s="19">
        <f>SUM(G45)</f>
        <v>24607000</v>
      </c>
      <c r="H133" s="19">
        <f>SUM(H45)</f>
        <v>13383000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7" zoomScale="80" zoomScaleNormal="100" zoomScaleSheetLayoutView="80" workbookViewId="0">
      <selection activeCell="A85" sqref="A85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260646000</v>
      </c>
      <c r="G5" s="3">
        <v>280634000</v>
      </c>
      <c r="H5" s="3">
        <v>302772000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134386000</v>
      </c>
      <c r="G7" s="4">
        <f>SUM(G8:G19)</f>
        <v>202498000</v>
      </c>
      <c r="H7" s="4">
        <f>SUM(H8:H19)</f>
        <v>126797000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7026000</v>
      </c>
      <c r="G11" s="11">
        <v>7000000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46000000</v>
      </c>
      <c r="G12" s="20">
        <v>40000000</v>
      </c>
      <c r="H12" s="20">
        <v>40000000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>
        <v>82298000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>
        <v>81360000</v>
      </c>
      <c r="G18" s="11">
        <v>73200000</v>
      </c>
      <c r="H18" s="11">
        <v>76348000</v>
      </c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13026000</v>
      </c>
      <c r="G20" s="3">
        <f>SUM(G21:G29)</f>
        <v>1950000</v>
      </c>
      <c r="H20" s="3">
        <f>SUM(H21:H29)</f>
        <v>7950000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6076000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5000000</v>
      </c>
      <c r="G26" s="11"/>
      <c r="H26" s="11">
        <v>6000000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408058000</v>
      </c>
      <c r="G30" s="19">
        <f>+G5+G6+G7+G20</f>
        <v>485082000</v>
      </c>
      <c r="H30" s="19">
        <f>+H5+H6+H7+H20</f>
        <v>437519000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13624000</v>
      </c>
      <c r="G32" s="3">
        <f>SUM(G33:G38)</f>
        <v>14544000</v>
      </c>
      <c r="H32" s="3">
        <f>SUM(H33:H38)</f>
        <v>37256000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11624000</v>
      </c>
      <c r="G34" s="11">
        <v>12544000</v>
      </c>
      <c r="H34" s="11">
        <v>35256000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2000000</v>
      </c>
      <c r="G35" s="11">
        <v>2000000</v>
      </c>
      <c r="H35" s="11">
        <v>2000000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13624000</v>
      </c>
      <c r="G41" s="32">
        <f>+G32+G39</f>
        <v>14544000</v>
      </c>
      <c r="H41" s="32">
        <f>+H32+H39</f>
        <v>37256000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421682000</v>
      </c>
      <c r="G42" s="36">
        <f>+G30+G41</f>
        <v>499626000</v>
      </c>
      <c r="H42" s="36">
        <f>+H30+H41</f>
        <v>474775000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94081000</v>
      </c>
      <c r="G45" s="4">
        <f>SUM(G47+G63+G70+G79+G86+G92+G98+G104+G110+G116+G122+G128)</f>
        <v>68854000</v>
      </c>
      <c r="H45" s="4">
        <f>SUM(H47+H63+H70+H79+H86+H92+H98+H104+H110+H116+H122+H128)</f>
        <v>63178000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6000000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>
        <v>5000000</v>
      </c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72651000</v>
      </c>
      <c r="G63" s="3">
        <f>SUM(G64:G68)</f>
        <v>53397000</v>
      </c>
      <c r="H63" s="3">
        <f>SUM(H64:H68)</f>
        <v>47041000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6064000</v>
      </c>
      <c r="G64" s="7">
        <v>6064000</v>
      </c>
      <c r="H64" s="7">
        <v>6064000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66587000</v>
      </c>
      <c r="G66" s="11">
        <v>47333000</v>
      </c>
      <c r="H66" s="12">
        <v>40977000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15430000</v>
      </c>
      <c r="G70" s="3">
        <f>SUM(G71:G77)</f>
        <v>15457000</v>
      </c>
      <c r="H70" s="3">
        <f>SUM(H71:H77)</f>
        <v>16137000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449000</v>
      </c>
      <c r="G74" s="11">
        <v>476000</v>
      </c>
      <c r="H74" s="12">
        <v>497000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12418000</v>
      </c>
      <c r="G75" s="11">
        <v>12418000</v>
      </c>
      <c r="H75" s="12">
        <v>12964000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2563000</v>
      </c>
      <c r="G76" s="10">
        <v>2563000</v>
      </c>
      <c r="H76" s="12">
        <v>2676000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94081000</v>
      </c>
      <c r="G133" s="19">
        <f>SUM(G45)</f>
        <v>68854000</v>
      </c>
      <c r="H133" s="19">
        <f>SUM(H45)</f>
        <v>63178000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8" zoomScale="80" zoomScaleNormal="100" zoomScaleSheetLayoutView="80" workbookViewId="0">
      <selection activeCell="F36" sqref="F3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123847000</v>
      </c>
      <c r="G5" s="3">
        <v>131483000</v>
      </c>
      <c r="H5" s="3">
        <v>139905000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44494000</v>
      </c>
      <c r="G7" s="4">
        <f>SUM(G8:G19)</f>
        <v>41318000</v>
      </c>
      <c r="H7" s="4">
        <f>SUM(H8:H19)</f>
        <v>43050000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31069000</v>
      </c>
      <c r="G8" s="11">
        <v>32318000</v>
      </c>
      <c r="H8" s="11">
        <v>33646000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13425000</v>
      </c>
      <c r="G11" s="11">
        <v>9000000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3740000</v>
      </c>
      <c r="G20" s="3">
        <f>SUM(G21:G29)</f>
        <v>1920000</v>
      </c>
      <c r="H20" s="3">
        <f>SUM(H21:H29)</f>
        <v>1920000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1920000</v>
      </c>
      <c r="G21" s="20">
        <v>1920000</v>
      </c>
      <c r="H21" s="20">
        <v>1920000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1820000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172081000</v>
      </c>
      <c r="G30" s="19">
        <f>+G5+G6+G7+G20</f>
        <v>174721000</v>
      </c>
      <c r="H30" s="19">
        <f>+H5+H6+H7+H20</f>
        <v>184875000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6720000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>
        <v>6720000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6720000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172081000</v>
      </c>
      <c r="G42" s="36">
        <f>+G30+G41</f>
        <v>174721000</v>
      </c>
      <c r="H42" s="36">
        <f>+H30+H41</f>
        <v>191595000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45643000</v>
      </c>
      <c r="G45" s="4">
        <f>SUM(G47+G63+G70+G79+G86+G92+G98+G104+G110+G116+G122+G128)</f>
        <v>34577000</v>
      </c>
      <c r="H45" s="4">
        <f>SUM(H47+H63+H70+H79+H86+H92+H98+H104+H110+H116+H122+H128)</f>
        <v>34718000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37443000</v>
      </c>
      <c r="G63" s="3">
        <f>SUM(G64:G68)</f>
        <v>31377000</v>
      </c>
      <c r="H63" s="3">
        <f>SUM(H64:H68)</f>
        <v>31377000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37443000</v>
      </c>
      <c r="G66" s="11">
        <v>31377000</v>
      </c>
      <c r="H66" s="12">
        <v>31377000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3200000</v>
      </c>
      <c r="G70" s="3">
        <f>SUM(G71:G77)</f>
        <v>3200000</v>
      </c>
      <c r="H70" s="3">
        <f>SUM(H71:H77)</f>
        <v>3341000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2946000</v>
      </c>
      <c r="G75" s="11">
        <v>2946000</v>
      </c>
      <c r="H75" s="12">
        <v>3076000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0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5000000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5000000</v>
      </c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45643000</v>
      </c>
      <c r="G133" s="19">
        <f>SUM(G45)</f>
        <v>34577000</v>
      </c>
      <c r="H133" s="19">
        <f>SUM(H45)</f>
        <v>34718000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5" zoomScale="80" zoomScaleNormal="100" zoomScaleSheetLayoutView="8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88389000</v>
      </c>
      <c r="G5" s="3">
        <v>96528000</v>
      </c>
      <c r="H5" s="3">
        <v>105719000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44671000</v>
      </c>
      <c r="G7" s="4">
        <f>SUM(G8:G19)</f>
        <v>41813000</v>
      </c>
      <c r="H7" s="4">
        <f>SUM(H8:H19)</f>
        <v>37279000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25816000</v>
      </c>
      <c r="G8" s="11">
        <v>26813000</v>
      </c>
      <c r="H8" s="11">
        <v>27875000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18855000</v>
      </c>
      <c r="G11" s="11">
        <v>15000000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7120000</v>
      </c>
      <c r="G20" s="3">
        <f>SUM(G21:G29)</f>
        <v>5720000</v>
      </c>
      <c r="H20" s="3">
        <f>SUM(H21:H29)</f>
        <v>6720000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1720000</v>
      </c>
      <c r="G21" s="20">
        <v>1720000</v>
      </c>
      <c r="H21" s="20">
        <v>1720000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1400000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4000000</v>
      </c>
      <c r="G26" s="11">
        <v>4000000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140180000</v>
      </c>
      <c r="G30" s="19">
        <f>+G5+G6+G7+G20</f>
        <v>144061000</v>
      </c>
      <c r="H30" s="19">
        <f>+H5+H6+H7+H20</f>
        <v>149718000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140180000</v>
      </c>
      <c r="G42" s="36">
        <f>+G30+G41</f>
        <v>144061000</v>
      </c>
      <c r="H42" s="36">
        <f>+H30+H41</f>
        <v>149718000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12972000</v>
      </c>
      <c r="G45" s="4">
        <f>SUM(G47+G63+G70+G79+G86+G92+G98+G104+G110+G116+G122+G128)</f>
        <v>8539000</v>
      </c>
      <c r="H45" s="4">
        <f>SUM(H47+H63+H70+H79+H86+H92+H98+H104+H110+H116+H122+H128)</f>
        <v>8745000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8300000</v>
      </c>
      <c r="G63" s="3">
        <f>SUM(G64:G68)</f>
        <v>3853000</v>
      </c>
      <c r="H63" s="3">
        <f>SUM(H64:H68)</f>
        <v>3853000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3585000</v>
      </c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>
        <v>4715000</v>
      </c>
      <c r="G67" s="11">
        <v>3853000</v>
      </c>
      <c r="H67" s="12">
        <v>3853000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4672000</v>
      </c>
      <c r="G70" s="3">
        <f>SUM(G71:G77)</f>
        <v>4686000</v>
      </c>
      <c r="H70" s="3">
        <f>SUM(H71:H77)</f>
        <v>4892000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3929000</v>
      </c>
      <c r="G75" s="11">
        <v>3929000</v>
      </c>
      <c r="H75" s="12">
        <v>4102000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508000</v>
      </c>
      <c r="G76" s="11">
        <v>508000</v>
      </c>
      <c r="H76" s="12">
        <v>530000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12972000</v>
      </c>
      <c r="G133" s="19">
        <f>SUM(G45)</f>
        <v>8539000</v>
      </c>
      <c r="H133" s="19">
        <f>SUM(H45)</f>
        <v>8745000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3" zoomScale="80" zoomScaleNormal="100" zoomScaleSheetLayoutView="80" workbookViewId="0">
      <selection activeCell="A47" sqref="A47:XFD61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59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43460000</v>
      </c>
      <c r="G5" s="3">
        <v>45944000</v>
      </c>
      <c r="H5" s="3">
        <v>48681000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25704000</v>
      </c>
      <c r="G7" s="4">
        <f>SUM(G8:G19)</f>
        <v>23581000</v>
      </c>
      <c r="H7" s="4">
        <f>SUM(H8:H19)</f>
        <v>22275000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13114000</v>
      </c>
      <c r="G8" s="11">
        <v>13503000</v>
      </c>
      <c r="H8" s="11">
        <v>13916000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12590000</v>
      </c>
      <c r="G11" s="11">
        <v>10078000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4216000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1216000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73380000</v>
      </c>
      <c r="G30" s="19">
        <f>+G5+G6+G7+G20</f>
        <v>72525000</v>
      </c>
      <c r="H30" s="19">
        <f>+H5+H6+H7+H20</f>
        <v>73956000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73380000</v>
      </c>
      <c r="G42" s="36">
        <f>+G30+G41</f>
        <v>72525000</v>
      </c>
      <c r="H42" s="36">
        <f>+H30+H41</f>
        <v>73956000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7954000</v>
      </c>
      <c r="G45" s="4">
        <f>SUM(G47+G63+G70+G79+G86+G92+G98+G104+G110+G116+G122+G128)</f>
        <v>11107000</v>
      </c>
      <c r="H45" s="4">
        <f>SUM(H47+H63+H70+H79+H86+H92+H98+H104+H110+H116+H122+H128)</f>
        <v>11215000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5501000</v>
      </c>
      <c r="G63" s="3">
        <f>SUM(G64:G68)</f>
        <v>8640000</v>
      </c>
      <c r="H63" s="3">
        <f>SUM(H64:H68)</f>
        <v>8640000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/>
      <c r="G66" s="11">
        <v>4182000</v>
      </c>
      <c r="H66" s="12">
        <v>4182000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5501000</v>
      </c>
      <c r="G67" s="11">
        <v>4458000</v>
      </c>
      <c r="H67" s="12">
        <v>4458000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2453000</v>
      </c>
      <c r="G70" s="3">
        <f>SUM(G71:G77)</f>
        <v>2467000</v>
      </c>
      <c r="H70" s="3">
        <f>SUM(H71:H77)</f>
        <v>2575000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0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7954000</v>
      </c>
      <c r="G133" s="19">
        <f>SUM(G45)</f>
        <v>11107000</v>
      </c>
      <c r="H133" s="19">
        <f>SUM(H45)</f>
        <v>11215000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585146000</v>
      </c>
      <c r="G5" s="3">
        <v>629020000</v>
      </c>
      <c r="H5" s="3">
        <v>675761000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350222000</v>
      </c>
      <c r="G7" s="4">
        <f>SUM(G8:G19)</f>
        <v>498051000</v>
      </c>
      <c r="H7" s="4">
        <f>SUM(H8:H19)</f>
        <v>387394000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277374000</v>
      </c>
      <c r="G8" s="11">
        <v>290417000</v>
      </c>
      <c r="H8" s="11">
        <v>304291000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2848000</v>
      </c>
      <c r="G13" s="20">
        <v>2859000</v>
      </c>
      <c r="H13" s="20">
        <v>2963000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70000000</v>
      </c>
      <c r="G16" s="11">
        <v>75000000</v>
      </c>
      <c r="H16" s="11">
        <v>80140000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>
        <v>129775000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5269000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3319000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940637000</v>
      </c>
      <c r="G30" s="19">
        <f>+G5+G6+G7+G20</f>
        <v>1129021000</v>
      </c>
      <c r="H30" s="19">
        <f>+H5+H6+H7+H20</f>
        <v>1065105000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3244000</v>
      </c>
      <c r="G39" s="3">
        <f>SUM(G40:G40)</f>
        <v>2770000</v>
      </c>
      <c r="H39" s="3">
        <f>SUM(H40:H40)</f>
        <v>2770000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3244000</v>
      </c>
      <c r="G40" s="20">
        <v>2770000</v>
      </c>
      <c r="H40" s="20">
        <v>2770000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3244000</v>
      </c>
      <c r="G41" s="32">
        <f>+G32+G39</f>
        <v>2770000</v>
      </c>
      <c r="H41" s="32">
        <f>+H32+H39</f>
        <v>2770000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943881000</v>
      </c>
      <c r="G42" s="36">
        <f>+G30+G41</f>
        <v>1131791000</v>
      </c>
      <c r="H42" s="36">
        <f>+H30+H41</f>
        <v>1067875000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20468000</v>
      </c>
      <c r="G45" s="4">
        <f>SUM(G47+G63+G70+G79+G86+G92+G98+G104+G110+G116+G122+G128)</f>
        <v>37497000</v>
      </c>
      <c r="H45" s="4">
        <f>SUM(H47+H63+H70+H79+H86+H92+H98+H104+H110+H116+H122+H128)</f>
        <v>41974000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2500000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>
        <v>2500000</v>
      </c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17968000</v>
      </c>
      <c r="G63" s="3">
        <f>SUM(G64:G68)</f>
        <v>37497000</v>
      </c>
      <c r="H63" s="3">
        <f>SUM(H64:H68)</f>
        <v>41974000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17968000</v>
      </c>
      <c r="G66" s="11">
        <v>37497000</v>
      </c>
      <c r="H66" s="12">
        <v>41974000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hidden="1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20468000</v>
      </c>
      <c r="G133" s="19">
        <f>SUM(G45)</f>
        <v>37497000</v>
      </c>
      <c r="H133" s="19">
        <f>SUM(H45)</f>
        <v>41974000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0" zoomScale="80" zoomScaleNormal="100" zoomScaleSheetLayoutView="80" workbookViewId="0">
      <selection activeCell="E135" sqref="E13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45621000</v>
      </c>
      <c r="G5" s="3">
        <v>47867000</v>
      </c>
      <c r="H5" s="3">
        <v>50309000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12753000</v>
      </c>
      <c r="G7" s="4">
        <f>SUM(G8:G19)</f>
        <v>17125000</v>
      </c>
      <c r="H7" s="4">
        <f>SUM(H8:H19)</f>
        <v>21879000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12753000</v>
      </c>
      <c r="G8" s="11">
        <v>13125000</v>
      </c>
      <c r="H8" s="11">
        <v>13520000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4000000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3830000</v>
      </c>
      <c r="G20" s="3">
        <f>SUM(G21:G29)</f>
        <v>2400000</v>
      </c>
      <c r="H20" s="3">
        <f>SUM(H21:H29)</f>
        <v>2400000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2400000</v>
      </c>
      <c r="G21" s="20">
        <v>2400000</v>
      </c>
      <c r="H21" s="20">
        <v>2400000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1430000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62204000</v>
      </c>
      <c r="G30" s="19">
        <f>+G5+G6+G7+G20</f>
        <v>67392000</v>
      </c>
      <c r="H30" s="19">
        <f>+H5+H6+H7+H20</f>
        <v>74588000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62204000</v>
      </c>
      <c r="G42" s="36">
        <f>+G30+G41</f>
        <v>67392000</v>
      </c>
      <c r="H42" s="36">
        <f>+H30+H41</f>
        <v>74588000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2818000</v>
      </c>
      <c r="G45" s="4">
        <f>SUM(G47+G63+G70+G79+G86+G92+G98+G104+G110+G116+G122+G128)</f>
        <v>6935000</v>
      </c>
      <c r="H45" s="4">
        <f>SUM(H47+H63+H70+H79+H86+H92+H98+H104+H110+H116+H122+H128)</f>
        <v>7032000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600000</v>
      </c>
      <c r="G63" s="3">
        <f>SUM(G64:G68)</f>
        <v>4717000</v>
      </c>
      <c r="H63" s="3">
        <f>SUM(H64:H68)</f>
        <v>4717000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600000</v>
      </c>
      <c r="G66" s="11">
        <v>150000</v>
      </c>
      <c r="H66" s="12">
        <v>150000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>
        <v>4567000</v>
      </c>
      <c r="H67" s="12">
        <v>4567000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2218000</v>
      </c>
      <c r="G70" s="3">
        <f>SUM(G71:G77)</f>
        <v>2218000</v>
      </c>
      <c r="H70" s="3">
        <f>SUM(H71:H77)</f>
        <v>2315000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1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2818000</v>
      </c>
      <c r="G133" s="19">
        <f>SUM(G45)</f>
        <v>6935000</v>
      </c>
      <c r="H133" s="19">
        <f>SUM(H45)</f>
        <v>7032000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9" zoomScale="80" zoomScaleNormal="100" zoomScaleSheetLayoutView="80" workbookViewId="0">
      <selection activeCell="L50" sqref="L5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696056000</v>
      </c>
      <c r="G5" s="3">
        <v>753259000</v>
      </c>
      <c r="H5" s="3">
        <v>815484000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350807000</v>
      </c>
      <c r="G7" s="4">
        <f>SUM(G8:G19)</f>
        <v>350680000</v>
      </c>
      <c r="H7" s="4">
        <f>SUM(H8:H19)</f>
        <v>363916000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227153000</v>
      </c>
      <c r="G8" s="11">
        <v>237790000</v>
      </c>
      <c r="H8" s="11">
        <v>249107000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29154000</v>
      </c>
      <c r="G11" s="11">
        <v>12000000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34500000</v>
      </c>
      <c r="G12" s="20">
        <v>35000000</v>
      </c>
      <c r="H12" s="20">
        <v>35000000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60000000</v>
      </c>
      <c r="G16" s="11">
        <v>65890000</v>
      </c>
      <c r="H16" s="11">
        <v>70405000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7181000</v>
      </c>
      <c r="G20" s="3">
        <f>SUM(G21:G29)</f>
        <v>6950000</v>
      </c>
      <c r="H20" s="3">
        <f>SUM(H21:H29)</f>
        <v>6950000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5231000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>
        <v>5000000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1054044000</v>
      </c>
      <c r="G30" s="19">
        <f>+G5+G6+G7+G20</f>
        <v>1110889000</v>
      </c>
      <c r="H30" s="19">
        <f>+H5+H6+H7+H20</f>
        <v>1186350000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76119000</v>
      </c>
      <c r="G32" s="3">
        <f>SUM(G33:G38)</f>
        <v>148012000</v>
      </c>
      <c r="H32" s="3">
        <f>SUM(H33:H38)</f>
        <v>43598000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75119000</v>
      </c>
      <c r="G34" s="11">
        <v>147912000</v>
      </c>
      <c r="H34" s="11">
        <v>43498000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76119000</v>
      </c>
      <c r="G41" s="32">
        <f>+G32+G39</f>
        <v>148012000</v>
      </c>
      <c r="H41" s="32">
        <f>+H32+H39</f>
        <v>43598000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1130163000</v>
      </c>
      <c r="G42" s="36">
        <f>+G30+G41</f>
        <v>1258901000</v>
      </c>
      <c r="H42" s="36">
        <f>+H30+H41</f>
        <v>1229948000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181772000</v>
      </c>
      <c r="G45" s="4">
        <f>SUM(G47+G63+G70+G79+G86+G92+G98+G104+G110+G116+G122+G128)</f>
        <v>332322000</v>
      </c>
      <c r="H45" s="4">
        <f>SUM(H47+H63+H70+H79+H86+H92+H98+H104+H110+H116+H122+H128)</f>
        <v>356014000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5000000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2000000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>
        <v>3000000</v>
      </c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154195000</v>
      </c>
      <c r="G63" s="3">
        <f>SUM(G64:G68)</f>
        <v>317313000</v>
      </c>
      <c r="H63" s="3">
        <f>SUM(H64:H68)</f>
        <v>340345000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2493000</v>
      </c>
      <c r="G64" s="7">
        <v>2493000</v>
      </c>
      <c r="H64" s="7">
        <v>2493000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84858000</v>
      </c>
      <c r="G66" s="11">
        <v>116399000</v>
      </c>
      <c r="H66" s="12">
        <v>139431000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66844000</v>
      </c>
      <c r="G67" s="11">
        <v>198421000</v>
      </c>
      <c r="H67" s="12">
        <v>198421000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15977000</v>
      </c>
      <c r="G70" s="3">
        <f>SUM(G71:G77)</f>
        <v>15009000</v>
      </c>
      <c r="H70" s="3">
        <f>SUM(H71:H77)</f>
        <v>15669000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539000</v>
      </c>
      <c r="G74" s="11">
        <v>571000</v>
      </c>
      <c r="H74" s="12">
        <v>596000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14568000</v>
      </c>
      <c r="G75" s="11">
        <v>13568000</v>
      </c>
      <c r="H75" s="12">
        <v>14165000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870000</v>
      </c>
      <c r="G76" s="10">
        <v>870000</v>
      </c>
      <c r="H76" s="12">
        <v>908000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6600000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>
        <v>6600000</v>
      </c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181772000</v>
      </c>
      <c r="G133" s="19">
        <f>SUM(G45)</f>
        <v>332322000</v>
      </c>
      <c r="H133" s="19">
        <f>SUM(H45)</f>
        <v>356014000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2" zoomScale="80" zoomScaleNormal="100" zoomScaleSheetLayoutView="80" workbookViewId="0">
      <selection activeCell="K76" sqref="K7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77519000</v>
      </c>
      <c r="G5" s="3">
        <v>82718000</v>
      </c>
      <c r="H5" s="3">
        <v>88459000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32781000</v>
      </c>
      <c r="G7" s="4">
        <f>SUM(G8:G19)</f>
        <v>28394000</v>
      </c>
      <c r="H7" s="4">
        <f>SUM(H8:H19)</f>
        <v>29495000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17781000</v>
      </c>
      <c r="G8" s="11">
        <v>18394000</v>
      </c>
      <c r="H8" s="11">
        <v>19046000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15000000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4671000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1671000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114971000</v>
      </c>
      <c r="G30" s="19">
        <f>+G5+G6+G7+G20</f>
        <v>114112000</v>
      </c>
      <c r="H30" s="19">
        <f>+H5+H6+H7+H20</f>
        <v>120954000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19118000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19118000</v>
      </c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19118000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134089000</v>
      </c>
      <c r="G42" s="36">
        <f>+G30+G41</f>
        <v>114112000</v>
      </c>
      <c r="H42" s="36">
        <f>+H30+H41</f>
        <v>120954000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15243000</v>
      </c>
      <c r="G45" s="4">
        <f>SUM(G47+G63+G70+G79+G86+G92+G98+G104+G110+G116+G122+G128)</f>
        <v>30744000</v>
      </c>
      <c r="H45" s="4">
        <f>SUM(H47+H63+H70+H79+H86+H92+H98+H104+H110+H116+H122+H128)</f>
        <v>25832000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13239000</v>
      </c>
      <c r="G63" s="3">
        <f>SUM(G64:G68)</f>
        <v>28740000</v>
      </c>
      <c r="H63" s="3">
        <f>SUM(H64:H68)</f>
        <v>23740000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13239000</v>
      </c>
      <c r="G66" s="11">
        <v>28740000</v>
      </c>
      <c r="H66" s="12">
        <v>23740000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2004000</v>
      </c>
      <c r="G70" s="3">
        <f>SUM(G71:G77)</f>
        <v>2004000</v>
      </c>
      <c r="H70" s="3">
        <f>SUM(H71:H77)</f>
        <v>2092000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1023000</v>
      </c>
      <c r="G76" s="11">
        <v>1023000</v>
      </c>
      <c r="H76" s="12">
        <v>1068000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15243000</v>
      </c>
      <c r="G133" s="19">
        <f>SUM(G45)</f>
        <v>30744000</v>
      </c>
      <c r="H133" s="19">
        <f>SUM(H45)</f>
        <v>25832000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24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86421000</v>
      </c>
      <c r="G5" s="3">
        <v>92298000</v>
      </c>
      <c r="H5" s="3">
        <v>98789000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20511000</v>
      </c>
      <c r="G7" s="4">
        <f>SUM(G8:G19)</f>
        <v>28255000</v>
      </c>
      <c r="H7" s="4">
        <f>SUM(H8:H19)</f>
        <v>30404000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20511000</v>
      </c>
      <c r="G8" s="11">
        <v>21255000</v>
      </c>
      <c r="H8" s="11">
        <v>22045000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7000000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3237000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1287000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110169000</v>
      </c>
      <c r="G30" s="19">
        <f>+G5+G6+G7+G20</f>
        <v>122503000</v>
      </c>
      <c r="H30" s="19">
        <f>+H5+H6+H7+H20</f>
        <v>131143000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2880000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>
        <v>2880000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2880000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110169000</v>
      </c>
      <c r="G42" s="36">
        <f>+G30+G41</f>
        <v>122503000</v>
      </c>
      <c r="H42" s="36">
        <f>+H30+H41</f>
        <v>134023000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19391000</v>
      </c>
      <c r="G45" s="4">
        <f>SUM(G47+G63+G70+G79+G86+G92+G98+G104+G110+G116+G122+G128)</f>
        <v>10134000</v>
      </c>
      <c r="H45" s="4">
        <f>SUM(H47+H63+H70+H79+H86+H92+H98+H104+H110+H116+H122+H128)</f>
        <v>10275000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3000000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>
        <v>3000000</v>
      </c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13191000</v>
      </c>
      <c r="G63" s="3">
        <f>SUM(G64:G68)</f>
        <v>6934000</v>
      </c>
      <c r="H63" s="3">
        <f>SUM(H64:H68)</f>
        <v>6934000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13191000</v>
      </c>
      <c r="G66" s="11">
        <v>6934000</v>
      </c>
      <c r="H66" s="12">
        <v>6934000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3200000</v>
      </c>
      <c r="G70" s="3">
        <f>SUM(G71:G77)</f>
        <v>3200000</v>
      </c>
      <c r="H70" s="3">
        <f>SUM(H71:H77)</f>
        <v>3341000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2946000</v>
      </c>
      <c r="G75" s="11">
        <v>2946000</v>
      </c>
      <c r="H75" s="12">
        <v>3076000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0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19391000</v>
      </c>
      <c r="G133" s="19">
        <f>SUM(G45)</f>
        <v>10134000</v>
      </c>
      <c r="H133" s="19">
        <f>SUM(H45)</f>
        <v>10275000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5" zoomScale="80" zoomScaleNormal="100" zoomScaleSheetLayoutView="80" workbookViewId="0">
      <selection activeCell="A47" sqref="A47:XFD6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149733000</v>
      </c>
      <c r="G5" s="3">
        <v>158035000</v>
      </c>
      <c r="H5" s="3">
        <v>167146000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38991000</v>
      </c>
      <c r="G7" s="4">
        <f>SUM(G8:G19)</f>
        <v>43179000</v>
      </c>
      <c r="H7" s="4">
        <f>SUM(H8:H19)</f>
        <v>42909000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31891000</v>
      </c>
      <c r="G8" s="11">
        <v>33179000</v>
      </c>
      <c r="H8" s="11">
        <v>34550000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7100000</v>
      </c>
      <c r="G11" s="11">
        <v>10000000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5488000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3638000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194212000</v>
      </c>
      <c r="G30" s="19">
        <f>+G5+G6+G7+G20</f>
        <v>203064000</v>
      </c>
      <c r="H30" s="19">
        <f>+H5+H6+H7+H20</f>
        <v>211905000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700000</v>
      </c>
      <c r="G32" s="3">
        <f>SUM(G33:G38)</f>
        <v>9840000</v>
      </c>
      <c r="H32" s="3">
        <f>SUM(H33:H38)</f>
        <v>5112000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700000</v>
      </c>
      <c r="G34" s="11">
        <v>9840000</v>
      </c>
      <c r="H34" s="11">
        <v>5112000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700000</v>
      </c>
      <c r="G41" s="32">
        <f>+G32+G39</f>
        <v>9840000</v>
      </c>
      <c r="H41" s="32">
        <f>+H32+H39</f>
        <v>5112000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194912000</v>
      </c>
      <c r="G42" s="36">
        <f>+G30+G41</f>
        <v>212904000</v>
      </c>
      <c r="H42" s="36">
        <f>+H30+H41</f>
        <v>217017000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41736000</v>
      </c>
      <c r="G45" s="4">
        <f>SUM(G47+G63+G70+G79+G86+G92+G98+G104+G110+G116+G122+G128)</f>
        <v>22753000</v>
      </c>
      <c r="H45" s="4">
        <f>SUM(H47+H63+H70+H79+H86+H92+H98+H104+H110+H116+H122+H128)</f>
        <v>27195000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22614000</v>
      </c>
      <c r="G63" s="3">
        <f>SUM(G64:G68)</f>
        <v>12417000</v>
      </c>
      <c r="H63" s="3">
        <f>SUM(H64:H68)</f>
        <v>23817000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22614000</v>
      </c>
      <c r="G66" s="11">
        <v>12417000</v>
      </c>
      <c r="H66" s="12">
        <v>23817000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3222000</v>
      </c>
      <c r="G70" s="3">
        <f>SUM(G71:G77)</f>
        <v>3236000</v>
      </c>
      <c r="H70" s="3">
        <f>SUM(H71:H77)</f>
        <v>3378000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2051000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1023000</v>
      </c>
      <c r="G76" s="11">
        <v>1023000</v>
      </c>
      <c r="H76" s="12">
        <v>1067000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15900000</v>
      </c>
      <c r="G79" s="3">
        <f>SUM(G80:G84)</f>
        <v>7100000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15900000</v>
      </c>
      <c r="G83" s="11">
        <v>7100000</v>
      </c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41736000</v>
      </c>
      <c r="G133" s="19">
        <f>SUM(G45)</f>
        <v>22753000</v>
      </c>
      <c r="H133" s="19">
        <f>SUM(H45)</f>
        <v>27195000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3" zoomScale="80" zoomScaleNormal="100" zoomScaleSheetLayoutView="8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218092000</v>
      </c>
      <c r="G5" s="3">
        <v>232136000</v>
      </c>
      <c r="H5" s="3">
        <v>247623000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64760000</v>
      </c>
      <c r="G7" s="4">
        <f>SUM(G8:G19)</f>
        <v>53495000</v>
      </c>
      <c r="H7" s="4">
        <f>SUM(H8:H19)</f>
        <v>55818000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42690000</v>
      </c>
      <c r="G8" s="11">
        <v>44495000</v>
      </c>
      <c r="H8" s="11">
        <v>46414000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22070000</v>
      </c>
      <c r="G11" s="11">
        <v>9000000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9343000</v>
      </c>
      <c r="G20" s="3">
        <f>SUM(G21:G29)</f>
        <v>5300000</v>
      </c>
      <c r="H20" s="3">
        <f>SUM(H21:H29)</f>
        <v>8718000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2300000</v>
      </c>
      <c r="G21" s="20">
        <v>2300000</v>
      </c>
      <c r="H21" s="20">
        <v>3718000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2043000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5000000</v>
      </c>
      <c r="G26" s="11">
        <v>3000000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292195000</v>
      </c>
      <c r="G30" s="19">
        <f>+G5+G6+G7+G20</f>
        <v>290931000</v>
      </c>
      <c r="H30" s="19">
        <f>+H5+H6+H7+H20</f>
        <v>312159000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65540000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65540000</v>
      </c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65540000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357735000</v>
      </c>
      <c r="G42" s="36">
        <f>+G30+G41</f>
        <v>290931000</v>
      </c>
      <c r="H42" s="36">
        <f>+H30+H41</f>
        <v>312159000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20458000</v>
      </c>
      <c r="G45" s="4">
        <f>SUM(G47+G63+G70+G79+G86+G92+G98+G104+G110+G116+G122+G128)</f>
        <v>21562000</v>
      </c>
      <c r="H45" s="4">
        <f>SUM(H47+H63+H70+H79+H86+H92+H98+H104+H110+H116+H122+H128)</f>
        <v>21876000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13357000</v>
      </c>
      <c r="G63" s="3">
        <f>SUM(G64:G68)</f>
        <v>14434000</v>
      </c>
      <c r="H63" s="3">
        <f>SUM(H64:H68)</f>
        <v>14434000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>
        <v>13357000</v>
      </c>
      <c r="G67" s="11">
        <v>14434000</v>
      </c>
      <c r="H67" s="12">
        <v>14434000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7101000</v>
      </c>
      <c r="G70" s="3">
        <f>SUM(G71:G77)</f>
        <v>7128000</v>
      </c>
      <c r="H70" s="3">
        <f>SUM(H71:H77)</f>
        <v>7442000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449000</v>
      </c>
      <c r="G74" s="11">
        <v>476000</v>
      </c>
      <c r="H74" s="12">
        <v>497000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5890000</v>
      </c>
      <c r="G75" s="11">
        <v>5890000</v>
      </c>
      <c r="H75" s="12">
        <v>6149000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762000</v>
      </c>
      <c r="G76" s="10">
        <v>762000</v>
      </c>
      <c r="H76" s="12">
        <v>796000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20458000</v>
      </c>
      <c r="G133" s="19">
        <f>SUM(G45)</f>
        <v>21562000</v>
      </c>
      <c r="H133" s="19">
        <f>SUM(H45)</f>
        <v>21876000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27" zoomScale="80" zoomScaleNormal="100" zoomScaleSheetLayoutView="80" workbookViewId="0">
      <selection activeCell="F64" sqref="F64:H6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285377000</v>
      </c>
      <c r="G5" s="3">
        <v>303422000</v>
      </c>
      <c r="H5" s="3">
        <v>323230000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84161000</v>
      </c>
      <c r="G7" s="4">
        <f>SUM(G8:G19)</f>
        <v>81541000</v>
      </c>
      <c r="H7" s="4">
        <f>SUM(H8:H19)</f>
        <v>89446000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70409000</v>
      </c>
      <c r="G8" s="11">
        <v>73541000</v>
      </c>
      <c r="H8" s="11">
        <v>76874000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13752000</v>
      </c>
      <c r="G11" s="11">
        <v>8000000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>
        <v>4213000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9593000</v>
      </c>
      <c r="G20" s="3">
        <f>SUM(G21:G29)</f>
        <v>7100000</v>
      </c>
      <c r="H20" s="3">
        <f>SUM(H21:H29)</f>
        <v>7100000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2993000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4500000</v>
      </c>
      <c r="G24" s="11">
        <v>5000000</v>
      </c>
      <c r="H24" s="11">
        <v>5000000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379131000</v>
      </c>
      <c r="G30" s="19">
        <f>+G5+G6+G7+G20</f>
        <v>392063000</v>
      </c>
      <c r="H30" s="19">
        <f>+H5+H6+H7+H20</f>
        <v>419776000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8957000</v>
      </c>
      <c r="G32" s="3">
        <f>SUM(G33:G38)</f>
        <v>1100000</v>
      </c>
      <c r="H32" s="3">
        <f>SUM(H33:H38)</f>
        <v>32524000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6957000</v>
      </c>
      <c r="G34" s="11">
        <v>1000000</v>
      </c>
      <c r="H34" s="11">
        <v>32424000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2000000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8957000</v>
      </c>
      <c r="G41" s="32">
        <f>+G32+G39</f>
        <v>1100000</v>
      </c>
      <c r="H41" s="32">
        <f>+H32+H39</f>
        <v>32524000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388088000</v>
      </c>
      <c r="G42" s="36">
        <f>+G30+G41</f>
        <v>393163000</v>
      </c>
      <c r="H42" s="36">
        <f>+H30+H41</f>
        <v>452300000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62925000</v>
      </c>
      <c r="G45" s="4">
        <f>SUM(G47+G63+G70+G79+G86+G92+G98+G104+G110+G116+G122+G128)</f>
        <v>70630000</v>
      </c>
      <c r="H45" s="4">
        <f>SUM(H47+H63+H70+H79+H86+H92+H98+H104+H110+H116+H122+H128)</f>
        <v>67038000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2000000</v>
      </c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42072000</v>
      </c>
      <c r="G63" s="3">
        <f>SUM(G64:G68)</f>
        <v>52609000</v>
      </c>
      <c r="H63" s="3">
        <f>SUM(H64:H68)</f>
        <v>47971000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1706000</v>
      </c>
      <c r="G64" s="8">
        <v>1706000</v>
      </c>
      <c r="H64" s="9">
        <v>1706000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40306000</v>
      </c>
      <c r="G66" s="11">
        <v>50843000</v>
      </c>
      <c r="H66" s="12">
        <v>46205000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60000</v>
      </c>
      <c r="G67" s="11">
        <v>60000</v>
      </c>
      <c r="H67" s="12">
        <v>60000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18853000</v>
      </c>
      <c r="G70" s="3">
        <f>SUM(G71:G77)</f>
        <v>18021000</v>
      </c>
      <c r="H70" s="3">
        <f>SUM(H71:H77)</f>
        <v>19067000</v>
      </c>
    </row>
    <row r="71" spans="1:8" x14ac:dyDescent="0.25">
      <c r="A71" s="23"/>
      <c r="B71" s="23"/>
      <c r="C71" s="23"/>
      <c r="D71" s="23"/>
      <c r="E71" s="6" t="s">
        <v>120</v>
      </c>
      <c r="F71" s="7">
        <v>10943000</v>
      </c>
      <c r="G71" s="8">
        <v>10097000</v>
      </c>
      <c r="H71" s="9">
        <v>10794000</v>
      </c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5890000</v>
      </c>
      <c r="G75" s="11">
        <v>5890000</v>
      </c>
      <c r="H75" s="12">
        <v>6149000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1785000</v>
      </c>
      <c r="G76" s="11">
        <v>1785000</v>
      </c>
      <c r="H76" s="12">
        <v>1864000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62925000</v>
      </c>
      <c r="G133" s="19">
        <f>SUM(G45)</f>
        <v>70630000</v>
      </c>
      <c r="H133" s="19">
        <f>SUM(H45)</f>
        <v>67038000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4" zoomScale="80" zoomScaleNormal="100" zoomScaleSheetLayoutView="80" workbookViewId="0">
      <selection activeCell="F76" sqref="F7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60247000</v>
      </c>
      <c r="G5" s="3">
        <v>65357000</v>
      </c>
      <c r="H5" s="3">
        <v>71086000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37749000</v>
      </c>
      <c r="G7" s="4">
        <f>SUM(G8:G19)</f>
        <v>30346000</v>
      </c>
      <c r="H7" s="4">
        <f>SUM(H8:H19)</f>
        <v>28396000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16782000</v>
      </c>
      <c r="G8" s="11">
        <v>17346000</v>
      </c>
      <c r="H8" s="11">
        <v>17947000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20967000</v>
      </c>
      <c r="G11" s="11">
        <v>13000000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3677000</v>
      </c>
      <c r="G20" s="3">
        <f>SUM(G21:G29)</f>
        <v>7100000</v>
      </c>
      <c r="H20" s="3">
        <f>SUM(H21:H29)</f>
        <v>7100000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1577000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>
        <v>5000000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101673000</v>
      </c>
      <c r="G30" s="19">
        <f>+G5+G6+G7+G20</f>
        <v>102803000</v>
      </c>
      <c r="H30" s="19">
        <f>+H5+H6+H7+H20</f>
        <v>106582000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3371000</v>
      </c>
      <c r="G32" s="3">
        <f>SUM(G33:G38)</f>
        <v>15912000</v>
      </c>
      <c r="H32" s="3">
        <f>SUM(H33:H38)</f>
        <v>5976000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3371000</v>
      </c>
      <c r="G34" s="11">
        <v>15912000</v>
      </c>
      <c r="H34" s="11">
        <v>5976000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3371000</v>
      </c>
      <c r="G41" s="32">
        <f>+G32+G39</f>
        <v>15912000</v>
      </c>
      <c r="H41" s="32">
        <f>+H32+H39</f>
        <v>5976000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105044000</v>
      </c>
      <c r="G42" s="36">
        <f>+G30+G41</f>
        <v>118715000</v>
      </c>
      <c r="H42" s="36">
        <f>+H30+H41</f>
        <v>112558000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5691000</v>
      </c>
      <c r="G45" s="4">
        <f>SUM(G47+G63+G70+G79+G86+G92+G98+G104+G110+G116+G122+G128)</f>
        <v>5723000</v>
      </c>
      <c r="H45" s="4">
        <f>SUM(H47+H63+H70+H79+H86+H92+H98+H104+H110+H116+H122+H128)</f>
        <v>5976000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5691000</v>
      </c>
      <c r="G70" s="3">
        <f>SUM(G71:G77)</f>
        <v>5723000</v>
      </c>
      <c r="H70" s="3">
        <f>SUM(H71:H77)</f>
        <v>5976000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539000</v>
      </c>
      <c r="G74" s="11">
        <v>571000</v>
      </c>
      <c r="H74" s="12">
        <v>596000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3929000</v>
      </c>
      <c r="G75" s="11">
        <v>3929000</v>
      </c>
      <c r="H75" s="12">
        <v>4103000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1223000</v>
      </c>
      <c r="G76" s="11">
        <v>1223000</v>
      </c>
      <c r="H76" s="12">
        <v>1277000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5691000</v>
      </c>
      <c r="G133" s="19">
        <f>SUM(G45)</f>
        <v>5723000</v>
      </c>
      <c r="H133" s="19">
        <f>SUM(H45)</f>
        <v>5976000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3" zoomScale="80" zoomScaleNormal="100" zoomScaleSheetLayoutView="8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169636000</v>
      </c>
      <c r="G5" s="3">
        <v>179103000</v>
      </c>
      <c r="H5" s="3">
        <v>189496000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44780000</v>
      </c>
      <c r="G7" s="4">
        <f>SUM(G8:G19)</f>
        <v>50680000</v>
      </c>
      <c r="H7" s="4">
        <f>SUM(H8:H19)</f>
        <v>52849000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35231000</v>
      </c>
      <c r="G8" s="11">
        <v>36680000</v>
      </c>
      <c r="H8" s="11">
        <v>38220000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9549000</v>
      </c>
      <c r="G11" s="11">
        <v>14000000</v>
      </c>
      <c r="H11" s="11">
        <v>14629000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3396000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1546000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217812000</v>
      </c>
      <c r="G30" s="19">
        <f>+G5+G6+G7+G20</f>
        <v>231633000</v>
      </c>
      <c r="H30" s="19">
        <f>+H5+H6+H7+H20</f>
        <v>244195000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29000000</v>
      </c>
      <c r="H32" s="3">
        <f>SUM(H33:H38)</f>
        <v>124156000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>
        <v>29000000</v>
      </c>
      <c r="H34" s="11">
        <v>124156000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29000000</v>
      </c>
      <c r="H41" s="32">
        <f>+H32+H39</f>
        <v>124156000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217812000</v>
      </c>
      <c r="G42" s="36">
        <f>+G30+G41</f>
        <v>260633000</v>
      </c>
      <c r="H42" s="36">
        <f>+H30+H41</f>
        <v>368351000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4010000</v>
      </c>
      <c r="G45" s="4">
        <f>SUM(G47+G63+G70+G79+G86+G92+G98+G104+G110+G116+G122+G128)</f>
        <v>4010000</v>
      </c>
      <c r="H45" s="4">
        <f>SUM(H47+H63+H70+H79+H86+H92+H98+H104+H110+H116+H122+H128)</f>
        <v>4936000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4010000</v>
      </c>
      <c r="G70" s="3">
        <f>SUM(G71:G77)</f>
        <v>4010000</v>
      </c>
      <c r="H70" s="3">
        <f>SUM(H71:H77)</f>
        <v>4936000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2046000</v>
      </c>
      <c r="G76" s="10">
        <v>2046000</v>
      </c>
      <c r="H76" s="12">
        <v>2886000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4010000</v>
      </c>
      <c r="G133" s="19">
        <f>SUM(G45)</f>
        <v>4010000</v>
      </c>
      <c r="H133" s="19">
        <f>SUM(H45)</f>
        <v>4936000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9" zoomScale="80" zoomScaleNormal="100" zoomScaleSheetLayoutView="8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69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206533000</v>
      </c>
      <c r="G5" s="3">
        <v>219494000</v>
      </c>
      <c r="H5" s="3">
        <v>233769000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58854000</v>
      </c>
      <c r="G7" s="4">
        <f>SUM(G8:G19)</f>
        <v>64206000</v>
      </c>
      <c r="H7" s="4">
        <f>SUM(H8:H19)</f>
        <v>60741000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42414000</v>
      </c>
      <c r="G8" s="11">
        <v>44206000</v>
      </c>
      <c r="H8" s="11">
        <v>46112000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16440000</v>
      </c>
      <c r="G11" s="11">
        <v>20000000</v>
      </c>
      <c r="H11" s="11">
        <v>14629000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6717000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4867000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272104000</v>
      </c>
      <c r="G30" s="19">
        <f>+G5+G6+G7+G20</f>
        <v>285550000</v>
      </c>
      <c r="H30" s="19">
        <f>+H5+H6+H7+H20</f>
        <v>296360000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12155000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12155000</v>
      </c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12155000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284259000</v>
      </c>
      <c r="G42" s="36">
        <f>+G30+G41</f>
        <v>285550000</v>
      </c>
      <c r="H42" s="36">
        <f>+H30+H41</f>
        <v>296360000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22222000</v>
      </c>
      <c r="G45" s="4">
        <f>SUM(G47+G63+G70+G79+G86+G92+G98+G104+G110+G116+G122+G128)</f>
        <v>21222000</v>
      </c>
      <c r="H45" s="4">
        <f>SUM(H47+H63+H70+H79+H86+H92+H98+H104+H110+H116+H122+H128)</f>
        <v>22029000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1000000</v>
      </c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19933000</v>
      </c>
      <c r="G63" s="3">
        <f>SUM(G64:G68)</f>
        <v>19933000</v>
      </c>
      <c r="H63" s="3">
        <f>SUM(H64:H68)</f>
        <v>19933000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19933000</v>
      </c>
      <c r="G66" s="11">
        <v>19933000</v>
      </c>
      <c r="H66" s="12">
        <v>19933000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1289000</v>
      </c>
      <c r="G70" s="3">
        <f>SUM(G71:G77)</f>
        <v>1289000</v>
      </c>
      <c r="H70" s="3">
        <f>SUM(H71:H77)</f>
        <v>2096000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308000</v>
      </c>
      <c r="G76" s="11">
        <v>308000</v>
      </c>
      <c r="H76" s="12">
        <v>1072000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22222000</v>
      </c>
      <c r="G133" s="19">
        <f>SUM(G45)</f>
        <v>21222000</v>
      </c>
      <c r="H133" s="19">
        <f>SUM(H45)</f>
        <v>22029000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4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669855000</v>
      </c>
      <c r="G5" s="3">
        <v>719625000</v>
      </c>
      <c r="H5" s="3">
        <v>773062000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205174000</v>
      </c>
      <c r="G7" s="4">
        <f>SUM(G8:G19)</f>
        <v>215592000</v>
      </c>
      <c r="H7" s="4">
        <f>SUM(H8:H19)</f>
        <v>220794000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116867000</v>
      </c>
      <c r="G8" s="11">
        <v>122224000</v>
      </c>
      <c r="H8" s="11">
        <v>127923000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2707000</v>
      </c>
      <c r="G13" s="20">
        <v>2718000</v>
      </c>
      <c r="H13" s="20">
        <v>2817000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85600000</v>
      </c>
      <c r="G16" s="11">
        <v>90650000</v>
      </c>
      <c r="H16" s="11">
        <v>90054000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3487000</v>
      </c>
      <c r="G20" s="3">
        <f>SUM(G21:G29)</f>
        <v>1200000</v>
      </c>
      <c r="H20" s="3">
        <f>SUM(H21:H29)</f>
        <v>1200000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2287000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878516000</v>
      </c>
      <c r="G30" s="19">
        <f>+G5+G6+G7+G20</f>
        <v>936417000</v>
      </c>
      <c r="H30" s="19">
        <f>+H5+H6+H7+H20</f>
        <v>995056000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6300000</v>
      </c>
      <c r="G39" s="3">
        <f>SUM(G40:G40)</f>
        <v>5380000</v>
      </c>
      <c r="H39" s="3">
        <f>SUM(H40:H40)</f>
        <v>5380000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6300000</v>
      </c>
      <c r="G40" s="20">
        <v>5380000</v>
      </c>
      <c r="H40" s="20">
        <v>5380000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6300000</v>
      </c>
      <c r="G41" s="32">
        <f>+G32+G39</f>
        <v>5380000</v>
      </c>
      <c r="H41" s="32">
        <f>+H32+H39</f>
        <v>5380000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884816000</v>
      </c>
      <c r="G42" s="36">
        <f>+G30+G41</f>
        <v>941797000</v>
      </c>
      <c r="H42" s="36">
        <f>+H30+H41</f>
        <v>1000436000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0</v>
      </c>
      <c r="G45" s="4">
        <f>SUM(G47+G63+G70+G79+G86+G92+G98+G104+G110+G116+G122+G128)</f>
        <v>5000000</v>
      </c>
      <c r="H45" s="4">
        <f>SUM(H47+H63+H70+H79+H86+H92+H98+H104+H110+H116+H122+H128)</f>
        <v>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5000000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>
        <v>5000000</v>
      </c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0</v>
      </c>
      <c r="G133" s="19">
        <f>SUM(G45)</f>
        <v>5000000</v>
      </c>
      <c r="H133" s="19">
        <f>SUM(H45)</f>
        <v>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4" zoomScale="80" zoomScaleNormal="100" zoomScaleSheetLayoutView="80" workbookViewId="0">
      <selection activeCell="E137" sqref="E13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162289000</v>
      </c>
      <c r="G5" s="3">
        <v>174754000</v>
      </c>
      <c r="H5" s="3">
        <v>188605000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52020000</v>
      </c>
      <c r="G7" s="4">
        <f>SUM(G8:G19)</f>
        <v>48992000</v>
      </c>
      <c r="H7" s="4">
        <f>SUM(H8:H19)</f>
        <v>53167000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33620000</v>
      </c>
      <c r="G8" s="11">
        <v>34992000</v>
      </c>
      <c r="H8" s="11">
        <v>36450000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18400000</v>
      </c>
      <c r="G11" s="11">
        <v>14000000</v>
      </c>
      <c r="H11" s="11">
        <v>16717000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5254000</v>
      </c>
      <c r="G20" s="3">
        <f>SUM(G21:G29)</f>
        <v>2550000</v>
      </c>
      <c r="H20" s="3">
        <f>SUM(H21:H29)</f>
        <v>2550000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2550000</v>
      </c>
      <c r="G21" s="20">
        <v>2550000</v>
      </c>
      <c r="H21" s="20">
        <v>2550000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2704000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219563000</v>
      </c>
      <c r="G30" s="19">
        <f>+G5+G6+G7+G20</f>
        <v>226296000</v>
      </c>
      <c r="H30" s="19">
        <f>+H5+H6+H7+H20</f>
        <v>244322000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28896000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>
        <v>28896000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28896000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219563000</v>
      </c>
      <c r="G42" s="36">
        <f>+G30+G41</f>
        <v>226296000</v>
      </c>
      <c r="H42" s="36">
        <f>+H30+H41</f>
        <v>273218000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52867000</v>
      </c>
      <c r="G45" s="4">
        <f>SUM(G47+G63+G70+G79+G86+G92+G98+G104+G110+G116+G122+G128)</f>
        <v>52079000</v>
      </c>
      <c r="H45" s="4">
        <f>SUM(H47+H63+H70+H79+H86+H92+H98+H104+H110+H116+H122+H128)</f>
        <v>58600000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50090000</v>
      </c>
      <c r="G63" s="3">
        <f>SUM(G64:G68)</f>
        <v>49290000</v>
      </c>
      <c r="H63" s="3">
        <f>SUM(H64:H68)</f>
        <v>56290000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50090000</v>
      </c>
      <c r="G66" s="11">
        <v>49290000</v>
      </c>
      <c r="H66" s="12">
        <v>56290000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2777000</v>
      </c>
      <c r="G70" s="3">
        <f>SUM(G71:G77)</f>
        <v>2789000</v>
      </c>
      <c r="H70" s="3">
        <f>SUM(H71:H77)</f>
        <v>2310000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>
        <v>578000</v>
      </c>
      <c r="G72" s="11">
        <v>576000</v>
      </c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52867000</v>
      </c>
      <c r="G133" s="19">
        <f>SUM(G45)</f>
        <v>52079000</v>
      </c>
      <c r="H133" s="19">
        <f>SUM(H45)</f>
        <v>58600000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2" zoomScale="80" zoomScaleNormal="100" zoomScaleSheetLayoutView="80" workbookViewId="0">
      <selection activeCell="E136" sqref="E13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466902000</v>
      </c>
      <c r="G5" s="3">
        <v>500929000</v>
      </c>
      <c r="H5" s="3">
        <v>537742000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197141000</v>
      </c>
      <c r="G7" s="4">
        <f>SUM(G8:G19)</f>
        <v>213086000</v>
      </c>
      <c r="H7" s="4">
        <f>SUM(H8:H19)</f>
        <v>218604000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129141000</v>
      </c>
      <c r="G8" s="11">
        <v>135086000</v>
      </c>
      <c r="H8" s="11">
        <v>141410000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8000000</v>
      </c>
      <c r="H11" s="11">
        <v>11494000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20000000</v>
      </c>
      <c r="G12" s="20">
        <v>20000000</v>
      </c>
      <c r="H12" s="20">
        <v>15000000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48000000</v>
      </c>
      <c r="G16" s="11">
        <v>50000000</v>
      </c>
      <c r="H16" s="11">
        <v>50700000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5603000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3753000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669646000</v>
      </c>
      <c r="G30" s="19">
        <f>+G5+G6+G7+G20</f>
        <v>715865000</v>
      </c>
      <c r="H30" s="19">
        <f>+H5+H6+H7+H20</f>
        <v>758196000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30653000</v>
      </c>
      <c r="G32" s="3">
        <f>SUM(G33:G38)</f>
        <v>26500000</v>
      </c>
      <c r="H32" s="3">
        <f>SUM(H33:H38)</f>
        <v>10924000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30553000</v>
      </c>
      <c r="G34" s="11">
        <v>26400000</v>
      </c>
      <c r="H34" s="11">
        <v>10824000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30653000</v>
      </c>
      <c r="G41" s="32">
        <f>+G32+G39</f>
        <v>26500000</v>
      </c>
      <c r="H41" s="32">
        <f>+H32+H39</f>
        <v>10924000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700299000</v>
      </c>
      <c r="G42" s="36">
        <f>+G30+G41</f>
        <v>742365000</v>
      </c>
      <c r="H42" s="36">
        <f>+H30+H41</f>
        <v>769120000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634093000</v>
      </c>
      <c r="G45" s="4">
        <f>SUM(G47+G63+G70+G79+G86+G92+G98+G104+G110+G116+G122+G128)</f>
        <v>291334000</v>
      </c>
      <c r="H45" s="4">
        <f>SUM(H47+H63+H70+H79+H86+H92+H98+H104+H110+H116+H122+H128)</f>
        <v>302814000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5000000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2000000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>
        <v>3000000</v>
      </c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608057000</v>
      </c>
      <c r="G63" s="3">
        <f>SUM(G64:G68)</f>
        <v>271174000</v>
      </c>
      <c r="H63" s="3">
        <f>SUM(H64:H68)</f>
        <v>272308000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5439000</v>
      </c>
      <c r="G64" s="8">
        <v>5439000</v>
      </c>
      <c r="H64" s="8">
        <v>5439000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123885000</v>
      </c>
      <c r="G66" s="11">
        <v>93456000</v>
      </c>
      <c r="H66" s="12">
        <v>94590000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478733000</v>
      </c>
      <c r="G67" s="11">
        <v>172279000</v>
      </c>
      <c r="H67" s="12">
        <v>172279000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21036000</v>
      </c>
      <c r="G70" s="3">
        <f>SUM(G71:G77)</f>
        <v>20160000</v>
      </c>
      <c r="H70" s="3">
        <f>SUM(H71:H77)</f>
        <v>30506000</v>
      </c>
    </row>
    <row r="71" spans="1:8" x14ac:dyDescent="0.25">
      <c r="A71" s="23"/>
      <c r="B71" s="23"/>
      <c r="C71" s="23"/>
      <c r="D71" s="23"/>
      <c r="E71" s="6" t="s">
        <v>120</v>
      </c>
      <c r="F71" s="7">
        <v>11000000</v>
      </c>
      <c r="G71" s="8">
        <v>10097000</v>
      </c>
      <c r="H71" s="9">
        <v>20000000</v>
      </c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449000</v>
      </c>
      <c r="G74" s="11">
        <v>476000</v>
      </c>
      <c r="H74" s="12">
        <v>497000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6992000</v>
      </c>
      <c r="G75" s="11">
        <v>6992000</v>
      </c>
      <c r="H75" s="12">
        <v>7300000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2595000</v>
      </c>
      <c r="G76" s="10">
        <v>2595000</v>
      </c>
      <c r="H76" s="12">
        <v>2709000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634093000</v>
      </c>
      <c r="G133" s="19">
        <f>SUM(G45)</f>
        <v>291334000</v>
      </c>
      <c r="H133" s="19">
        <f>SUM(H45)</f>
        <v>302814000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80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36076000</v>
      </c>
      <c r="G5" s="3">
        <v>37972000</v>
      </c>
      <c r="H5" s="3">
        <v>40060000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26703000</v>
      </c>
      <c r="G7" s="4">
        <f>SUM(G8:G19)</f>
        <v>20250000</v>
      </c>
      <c r="H7" s="4">
        <f>SUM(H8:H19)</f>
        <v>17821000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10010000</v>
      </c>
      <c r="G8" s="11">
        <v>10250000</v>
      </c>
      <c r="H8" s="11">
        <v>10507000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16693000</v>
      </c>
      <c r="G11" s="11">
        <v>10000000</v>
      </c>
      <c r="H11" s="11">
        <v>7314000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3978000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978000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66757000</v>
      </c>
      <c r="G30" s="19">
        <f>+G5+G6+G7+G20</f>
        <v>61222000</v>
      </c>
      <c r="H30" s="19">
        <f>+H5+H6+H7+H20</f>
        <v>60881000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5286000</v>
      </c>
      <c r="G32" s="3">
        <f>SUM(G33:G38)</f>
        <v>0</v>
      </c>
      <c r="H32" s="3">
        <f>SUM(H33:H38)</f>
        <v>1848000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5286000</v>
      </c>
      <c r="G34" s="11"/>
      <c r="H34" s="11">
        <v>1848000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5286000</v>
      </c>
      <c r="G41" s="32">
        <f>+G32+G39</f>
        <v>0</v>
      </c>
      <c r="H41" s="32">
        <f>+H32+H39</f>
        <v>1848000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72043000</v>
      </c>
      <c r="G42" s="36">
        <f>+G30+G41</f>
        <v>61222000</v>
      </c>
      <c r="H42" s="36">
        <f>+H30+H41</f>
        <v>62729000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5625000</v>
      </c>
      <c r="G45" s="4">
        <f>SUM(G47+G63+G70+G79+G86+G92+G98+G104+G110+G116+G122+G128)</f>
        <v>3950000</v>
      </c>
      <c r="H45" s="4">
        <f>SUM(H47+H63+H70+H79+H86+H92+H98+H104+H110+H116+H122+H128)</f>
        <v>4036000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3500000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>
        <v>3500000</v>
      </c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175000</v>
      </c>
      <c r="G63" s="3">
        <f>SUM(G64:G68)</f>
        <v>2000000</v>
      </c>
      <c r="H63" s="3">
        <f>SUM(H64:H68)</f>
        <v>2000000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/>
      <c r="G66" s="10">
        <v>2000000</v>
      </c>
      <c r="H66" s="10">
        <v>2000000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175000</v>
      </c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1950000</v>
      </c>
      <c r="G70" s="3">
        <f>SUM(G71:G77)</f>
        <v>1950000</v>
      </c>
      <c r="H70" s="3">
        <f>SUM(H71:H77)</f>
        <v>2036000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969000</v>
      </c>
      <c r="G76" s="10">
        <v>969000</v>
      </c>
      <c r="H76" s="12">
        <v>1012000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5625000</v>
      </c>
      <c r="G133" s="19">
        <f>SUM(G45)</f>
        <v>3950000</v>
      </c>
      <c r="H133" s="19">
        <f>SUM(H45)</f>
        <v>4036000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" zoomScale="80" zoomScaleNormal="100" zoomScaleSheetLayoutView="80" workbookViewId="0">
      <selection activeCell="E83" sqref="E83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108935000</v>
      </c>
      <c r="G5" s="3">
        <v>114623000</v>
      </c>
      <c r="H5" s="3">
        <v>120861000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29387000</v>
      </c>
      <c r="G7" s="4">
        <f>SUM(G8:G19)</f>
        <v>30274000</v>
      </c>
      <c r="H7" s="4">
        <f>SUM(H8:H19)</f>
        <v>33574000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24347000</v>
      </c>
      <c r="G8" s="11">
        <v>25274000</v>
      </c>
      <c r="H8" s="11">
        <v>26260000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5040000</v>
      </c>
      <c r="G11" s="11">
        <v>5000000</v>
      </c>
      <c r="H11" s="11">
        <v>7314000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2900000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950000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141222000</v>
      </c>
      <c r="G30" s="19">
        <f>+G5+G6+G7+G20</f>
        <v>146847000</v>
      </c>
      <c r="H30" s="19">
        <f>+H5+H6+H7+H20</f>
        <v>156385000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1050000</v>
      </c>
      <c r="G32" s="3">
        <f>SUM(G33:G38)</f>
        <v>13032000</v>
      </c>
      <c r="H32" s="3">
        <f>SUM(H33:H38)</f>
        <v>2352000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1050000</v>
      </c>
      <c r="G34" s="11">
        <v>13032000</v>
      </c>
      <c r="H34" s="11">
        <v>2352000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1050000</v>
      </c>
      <c r="G41" s="32">
        <f>+G32+G39</f>
        <v>13032000</v>
      </c>
      <c r="H41" s="32">
        <f>+H32+H39</f>
        <v>2352000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142272000</v>
      </c>
      <c r="G42" s="36">
        <f>+G30+G41</f>
        <v>159879000</v>
      </c>
      <c r="H42" s="36">
        <f>+H30+H41</f>
        <v>158737000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32849000</v>
      </c>
      <c r="G45" s="4">
        <f>SUM(G47+G63+G70+G79+G86+G92+G98+G104+G110+G116+G122+G128)</f>
        <v>35792000</v>
      </c>
      <c r="H45" s="4">
        <f>SUM(H47+H63+H70+H79+H86+H92+H98+H104+H110+H116+H122+H128)</f>
        <v>36645000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30496000</v>
      </c>
      <c r="G63" s="3">
        <f>SUM(G64:G68)</f>
        <v>33439000</v>
      </c>
      <c r="H63" s="3">
        <f>SUM(H64:H68)</f>
        <v>33439000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19375000</v>
      </c>
      <c r="G66" s="11">
        <v>19375000</v>
      </c>
      <c r="H66" s="12">
        <v>19375000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11121000</v>
      </c>
      <c r="G67" s="11">
        <v>14064000</v>
      </c>
      <c r="H67" s="12">
        <v>14064000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2353000</v>
      </c>
      <c r="G70" s="3">
        <f>SUM(G71:G77)</f>
        <v>2353000</v>
      </c>
      <c r="H70" s="3">
        <f>SUM(H71:H77)</f>
        <v>3206000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1372000</v>
      </c>
      <c r="G76" s="10">
        <v>1372000</v>
      </c>
      <c r="H76" s="12">
        <v>2182000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32849000</v>
      </c>
      <c r="G133" s="19">
        <f>SUM(G45)</f>
        <v>35792000</v>
      </c>
      <c r="H133" s="19">
        <f>SUM(H45)</f>
        <v>36645000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7" zoomScale="80" zoomScaleNormal="100" zoomScaleSheetLayoutView="80" workbookViewId="0">
      <selection activeCell="A57" sqref="A57:XFD6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93423000</v>
      </c>
      <c r="G5" s="3">
        <v>98746000</v>
      </c>
      <c r="H5" s="3">
        <v>104590000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33405000</v>
      </c>
      <c r="G7" s="4">
        <f>SUM(G8:G19)</f>
        <v>34777000</v>
      </c>
      <c r="H7" s="4">
        <f>SUM(H8:H19)</f>
        <v>36173000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20055000</v>
      </c>
      <c r="G8" s="11">
        <v>20777000</v>
      </c>
      <c r="H8" s="11">
        <v>21544000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13350000</v>
      </c>
      <c r="G11" s="11">
        <v>14000000</v>
      </c>
      <c r="H11" s="11">
        <v>14629000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4500000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1500000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131328000</v>
      </c>
      <c r="G30" s="19">
        <f>+G5+G6+G7+G20</f>
        <v>136523000</v>
      </c>
      <c r="H30" s="19">
        <f>+H5+H6+H7+H20</f>
        <v>143763000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39720000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>
        <v>39720000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39720000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131328000</v>
      </c>
      <c r="G42" s="36">
        <f>+G30+G41</f>
        <v>136523000</v>
      </c>
      <c r="H42" s="36">
        <f>+H30+H41</f>
        <v>183483000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34289000</v>
      </c>
      <c r="G45" s="4">
        <f>SUM(G47+G63+G70+G79+G86+G92+G98+G104+G110+G116+G122+G128)</f>
        <v>38145000</v>
      </c>
      <c r="H45" s="4">
        <f>SUM(H47+H63+H70+H79+H86+H92+H98+H104+H110+H116+H122+H128)</f>
        <v>57264000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>
        <v>1000000</v>
      </c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24899000</v>
      </c>
      <c r="G63" s="3">
        <f>SUM(G64:G68)</f>
        <v>32755000</v>
      </c>
      <c r="H63" s="3">
        <f>SUM(H64:H68)</f>
        <v>50725000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24169000</v>
      </c>
      <c r="G66" s="11">
        <v>31262000</v>
      </c>
      <c r="H66" s="12">
        <v>49232000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730000</v>
      </c>
      <c r="G67" s="11">
        <v>1493000</v>
      </c>
      <c r="H67" s="12">
        <v>1493000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3390000</v>
      </c>
      <c r="G70" s="3">
        <f>SUM(G71:G77)</f>
        <v>3390000</v>
      </c>
      <c r="H70" s="3">
        <f>SUM(H71:H77)</f>
        <v>3539000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1426000</v>
      </c>
      <c r="G76" s="10">
        <v>1426000</v>
      </c>
      <c r="H76" s="12">
        <v>1489000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5000000</v>
      </c>
      <c r="G79" s="3">
        <f>SUM(G80:G84)</f>
        <v>2000000</v>
      </c>
      <c r="H79" s="3">
        <f>SUM(H80:H84)</f>
        <v>3000000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>
        <v>2000000</v>
      </c>
      <c r="H81" s="12">
        <v>3000000</v>
      </c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5000000</v>
      </c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34289000</v>
      </c>
      <c r="G133" s="19">
        <f>SUM(G45)</f>
        <v>38145000</v>
      </c>
      <c r="H133" s="19">
        <f>SUM(H45)</f>
        <v>57264000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1" zoomScale="80" zoomScaleNormal="100" zoomScaleSheetLayoutView="80" workbookViewId="0">
      <selection activeCell="F73" sqref="F73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169597000</v>
      </c>
      <c r="G5" s="3">
        <v>181265000</v>
      </c>
      <c r="H5" s="3">
        <v>194154000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40089000</v>
      </c>
      <c r="G7" s="4">
        <f>SUM(G8:G19)</f>
        <v>41177000</v>
      </c>
      <c r="H7" s="4">
        <f>SUM(H8:H19)</f>
        <v>42906000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31889000</v>
      </c>
      <c r="G8" s="11">
        <v>33177000</v>
      </c>
      <c r="H8" s="11">
        <v>34547000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8200000</v>
      </c>
      <c r="G11" s="11">
        <v>8000000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5978000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2978000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215664000</v>
      </c>
      <c r="G30" s="19">
        <f>+G5+G6+G7+G20</f>
        <v>225442000</v>
      </c>
      <c r="H30" s="19">
        <f>+H5+H6+H7+H20</f>
        <v>240060000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3444000</v>
      </c>
      <c r="G32" s="3">
        <f>SUM(G33:G38)</f>
        <v>12792000</v>
      </c>
      <c r="H32" s="3">
        <f>SUM(H33:H38)</f>
        <v>8616000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3444000</v>
      </c>
      <c r="G34" s="11">
        <v>12792000</v>
      </c>
      <c r="H34" s="11">
        <v>8616000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3444000</v>
      </c>
      <c r="G41" s="32">
        <f>+G32+G39</f>
        <v>12792000</v>
      </c>
      <c r="H41" s="32">
        <f>+H32+H39</f>
        <v>8616000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219108000</v>
      </c>
      <c r="G42" s="36">
        <f>+G30+G41</f>
        <v>238234000</v>
      </c>
      <c r="H42" s="36">
        <f>+H30+H41</f>
        <v>248676000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72534000</v>
      </c>
      <c r="G45" s="4">
        <f>SUM(G47+G63+G70+G79+G86+G92+G98+G104+G110+G116+G122+G128)</f>
        <v>76513000</v>
      </c>
      <c r="H45" s="4">
        <f>SUM(H47+H63+H70+H79+H86+H92+H98+H104+H110+H116+H122+H128)</f>
        <v>106942000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70062000</v>
      </c>
      <c r="G63" s="3">
        <f>SUM(G64:G68)</f>
        <v>74041000</v>
      </c>
      <c r="H63" s="3">
        <f>SUM(H64:H68)</f>
        <v>94148000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70062000</v>
      </c>
      <c r="G66" s="11">
        <v>74041000</v>
      </c>
      <c r="H66" s="12">
        <v>94148000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2472000</v>
      </c>
      <c r="G70" s="3">
        <f>SUM(G71:G77)</f>
        <v>2472000</v>
      </c>
      <c r="H70" s="3">
        <f>SUM(H71:H77)</f>
        <v>12794000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>
        <v>10214000</v>
      </c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508000</v>
      </c>
      <c r="G76" s="11">
        <v>508000</v>
      </c>
      <c r="H76" s="12">
        <v>530000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72534000</v>
      </c>
      <c r="G133" s="19">
        <f>SUM(G45)</f>
        <v>76513000</v>
      </c>
      <c r="H133" s="19">
        <f>SUM(H45)</f>
        <v>106942000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7" zoomScale="80" zoomScaleNormal="100" zoomScaleSheetLayoutView="80" workbookViewId="0">
      <selection activeCell="A50" sqref="A50:XFD6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187494000</v>
      </c>
      <c r="G5" s="3">
        <v>201285000</v>
      </c>
      <c r="H5" s="3">
        <v>216516000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60568000</v>
      </c>
      <c r="G7" s="4">
        <f>SUM(G8:G19)</f>
        <v>53859000</v>
      </c>
      <c r="H7" s="4">
        <f>SUM(H8:H19)</f>
        <v>56197000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42083000</v>
      </c>
      <c r="G8" s="11">
        <v>43859000</v>
      </c>
      <c r="H8" s="11">
        <v>45748000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18485000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5773000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2773000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253835000</v>
      </c>
      <c r="G30" s="19">
        <f>+G5+G6+G7+G20</f>
        <v>258144000</v>
      </c>
      <c r="H30" s="19">
        <f>+H5+H6+H7+H20</f>
        <v>275713000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13407000</v>
      </c>
      <c r="G32" s="3">
        <f>SUM(G33:G38)</f>
        <v>9600000</v>
      </c>
      <c r="H32" s="3">
        <f>SUM(H33:H38)</f>
        <v>3096000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13407000</v>
      </c>
      <c r="G34" s="11">
        <v>9600000</v>
      </c>
      <c r="H34" s="11">
        <v>3096000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13407000</v>
      </c>
      <c r="G41" s="32">
        <f>+G32+G39</f>
        <v>9600000</v>
      </c>
      <c r="H41" s="32">
        <f>+H32+H39</f>
        <v>3096000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267242000</v>
      </c>
      <c r="G42" s="36">
        <f>+G30+G41</f>
        <v>267744000</v>
      </c>
      <c r="H42" s="36">
        <f>+H30+H41</f>
        <v>278809000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19709000</v>
      </c>
      <c r="G45" s="4">
        <f>SUM(G47+G63+G70+G79+G86+G92+G98+G104+G110+G116+G122+G128)</f>
        <v>16771000</v>
      </c>
      <c r="H45" s="4">
        <f>SUM(H47+H63+H70+H79+H86+H92+H98+H104+H110+H116+H122+H128)</f>
        <v>17667000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2000000</v>
      </c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7011000</v>
      </c>
      <c r="G63" s="3">
        <f>SUM(G64:G68)</f>
        <v>8759000</v>
      </c>
      <c r="H63" s="3">
        <f>SUM(H64:H68)</f>
        <v>7433000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1326000</v>
      </c>
      <c r="G66" s="11">
        <v>1326000</v>
      </c>
      <c r="H66" s="12"/>
    </row>
    <row r="67" spans="1:8" x14ac:dyDescent="0.25">
      <c r="A67" s="23"/>
      <c r="B67" s="23"/>
      <c r="C67" s="23"/>
      <c r="D67" s="23"/>
      <c r="E67" s="6" t="s">
        <v>118</v>
      </c>
      <c r="F67" s="10">
        <v>5685000</v>
      </c>
      <c r="G67" s="11">
        <v>7433000</v>
      </c>
      <c r="H67" s="12">
        <v>7433000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4998000</v>
      </c>
      <c r="G70" s="3">
        <f>SUM(G71:G77)</f>
        <v>5012000</v>
      </c>
      <c r="H70" s="3">
        <f>SUM(H71:H77)</f>
        <v>5234000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3540000</v>
      </c>
      <c r="G75" s="10">
        <v>3540000</v>
      </c>
      <c r="H75" s="12">
        <v>3697000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1223000</v>
      </c>
      <c r="G76" s="10">
        <v>1223000</v>
      </c>
      <c r="H76" s="12">
        <v>1277000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5700000</v>
      </c>
      <c r="G79" s="3">
        <f>SUM(G80:G84)</f>
        <v>3000000</v>
      </c>
      <c r="H79" s="3">
        <f>SUM(H80:H84)</f>
        <v>5000000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5700000</v>
      </c>
      <c r="G83" s="11">
        <v>3000000</v>
      </c>
      <c r="H83" s="12">
        <v>5000000</v>
      </c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19709000</v>
      </c>
      <c r="G133" s="19">
        <f>SUM(G45)</f>
        <v>16771000</v>
      </c>
      <c r="H133" s="19">
        <f>SUM(H45)</f>
        <v>17667000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5" zoomScale="60" zoomScaleNormal="100" workbookViewId="0">
      <selection activeCell="E75" sqref="E75:E7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189932000</v>
      </c>
      <c r="G5" s="3">
        <v>200809000</v>
      </c>
      <c r="H5" s="3">
        <v>212753000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39009000</v>
      </c>
      <c r="G7" s="4">
        <f>SUM(G8:G19)</f>
        <v>40495000</v>
      </c>
      <c r="H7" s="4">
        <f>SUM(H8:H19)</f>
        <v>45344000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36009000</v>
      </c>
      <c r="G8" s="11">
        <v>37495000</v>
      </c>
      <c r="H8" s="11">
        <v>39075000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3000000</v>
      </c>
      <c r="G11" s="11">
        <v>3000000</v>
      </c>
      <c r="H11" s="11">
        <v>6269000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4946000</v>
      </c>
      <c r="G20" s="3">
        <f>SUM(G21:G29)</f>
        <v>2000000</v>
      </c>
      <c r="H20" s="3">
        <f>SUM(H21:H29)</f>
        <v>2000000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2000000</v>
      </c>
      <c r="G21" s="20">
        <v>2000000</v>
      </c>
      <c r="H21" s="20">
        <v>2000000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2946000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233887000</v>
      </c>
      <c r="G30" s="19">
        <f>+G5+G6+G7+G20</f>
        <v>243304000</v>
      </c>
      <c r="H30" s="19">
        <f>+H5+H6+H7+H20</f>
        <v>260097000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950000</v>
      </c>
      <c r="G32" s="3">
        <f>SUM(G33:G38)</f>
        <v>6000000</v>
      </c>
      <c r="H32" s="3">
        <f>SUM(H33:H38)</f>
        <v>17304000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950000</v>
      </c>
      <c r="G34" s="11">
        <v>6000000</v>
      </c>
      <c r="H34" s="11">
        <v>17304000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950000</v>
      </c>
      <c r="G41" s="32">
        <f>+G32+G39</f>
        <v>6000000</v>
      </c>
      <c r="H41" s="32">
        <f>+H32+H39</f>
        <v>17304000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234837000</v>
      </c>
      <c r="G42" s="36">
        <f>+G30+G41</f>
        <v>249304000</v>
      </c>
      <c r="H42" s="36">
        <f>+H30+H41</f>
        <v>277401000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50509000</v>
      </c>
      <c r="G45" s="4">
        <f>SUM(G47+G63+G70+G79+G86+G92+G98+G104+G110+G116+G122+G128)</f>
        <v>50722000</v>
      </c>
      <c r="H45" s="4">
        <f>SUM(H47+H63+H70+H79+H86+H92+H98+H104+H110+H116+H122+H128)</f>
        <v>45839000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47844000</v>
      </c>
      <c r="G63" s="3">
        <f>SUM(G64:G68)</f>
        <v>48057000</v>
      </c>
      <c r="H63" s="3">
        <f>SUM(H64:H68)</f>
        <v>43057000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47844000</v>
      </c>
      <c r="G66" s="11">
        <v>48057000</v>
      </c>
      <c r="H66" s="12">
        <v>43057000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2665000</v>
      </c>
      <c r="G70" s="3">
        <f>SUM(G71:G77)</f>
        <v>2665000</v>
      </c>
      <c r="H70" s="3">
        <f>SUM(H71:H77)</f>
        <v>2782000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1684000</v>
      </c>
      <c r="G76" s="10">
        <v>1684000</v>
      </c>
      <c r="H76" s="12">
        <v>1758000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50509000</v>
      </c>
      <c r="G133" s="19">
        <f>SUM(G45)</f>
        <v>50722000</v>
      </c>
      <c r="H133" s="19">
        <f>SUM(H45)</f>
        <v>45839000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5" max="7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0" zoomScale="60" zoomScaleNormal="10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196348000</v>
      </c>
      <c r="G5" s="3">
        <v>207441000</v>
      </c>
      <c r="H5" s="3">
        <v>219619000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54888000</v>
      </c>
      <c r="G7" s="4">
        <f>SUM(G8:G19)</f>
        <v>44319000</v>
      </c>
      <c r="H7" s="4">
        <f>SUM(H8:H19)</f>
        <v>50381000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44888000</v>
      </c>
      <c r="G8" s="11">
        <v>36319000</v>
      </c>
      <c r="H8" s="11">
        <v>37842000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10000000</v>
      </c>
      <c r="G11" s="11">
        <v>8000000</v>
      </c>
      <c r="H11" s="11">
        <v>12539000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6811000</v>
      </c>
      <c r="G20" s="3">
        <f>SUM(G21:G29)</f>
        <v>2100000</v>
      </c>
      <c r="H20" s="3">
        <f>SUM(H21:H29)</f>
        <v>2100000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4711000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258047000</v>
      </c>
      <c r="G30" s="19">
        <f>+G5+G6+G7+G20</f>
        <v>253860000</v>
      </c>
      <c r="H30" s="19">
        <f>+H5+H6+H7+H20</f>
        <v>272100000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21754000</v>
      </c>
      <c r="G32" s="3">
        <f>SUM(G33:G38)</f>
        <v>18500000</v>
      </c>
      <c r="H32" s="3">
        <f>SUM(H33:H38)</f>
        <v>76462000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21754000</v>
      </c>
      <c r="G34" s="11">
        <v>18500000</v>
      </c>
      <c r="H34" s="11">
        <v>76462000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21754000</v>
      </c>
      <c r="G41" s="32">
        <f>+G32+G39</f>
        <v>18500000</v>
      </c>
      <c r="H41" s="32">
        <f>+H32+H39</f>
        <v>76462000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279801000</v>
      </c>
      <c r="G42" s="36">
        <f>+G30+G41</f>
        <v>272360000</v>
      </c>
      <c r="H42" s="36">
        <f>+H30+H41</f>
        <v>348562000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8724000</v>
      </c>
      <c r="G45" s="4">
        <f>SUM(G47+G63+G70+G79+G86+G92+G98+G104+G110+G116+G122+G128)</f>
        <v>11245000</v>
      </c>
      <c r="H45" s="4">
        <f>SUM(H47+H63+H70+H79+H86+H92+H98+H104+H110+H116+H122+H128)</f>
        <v>20675000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6720000</v>
      </c>
      <c r="G63" s="3">
        <f>SUM(G64:G68)</f>
        <v>9241000</v>
      </c>
      <c r="H63" s="3">
        <f>SUM(H64:H68)</f>
        <v>18583000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6174000</v>
      </c>
      <c r="G66" s="11">
        <v>9008000</v>
      </c>
      <c r="H66" s="12">
        <v>18350000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546000</v>
      </c>
      <c r="G67" s="11">
        <v>233000</v>
      </c>
      <c r="H67" s="12">
        <v>233000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2004000</v>
      </c>
      <c r="G70" s="3">
        <f>SUM(G71:G77)</f>
        <v>2004000</v>
      </c>
      <c r="H70" s="3">
        <f>SUM(H71:H77)</f>
        <v>2092000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1023000</v>
      </c>
      <c r="G76" s="10">
        <v>1023000</v>
      </c>
      <c r="H76" s="12">
        <v>1068000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8724000</v>
      </c>
      <c r="G133" s="19">
        <f>SUM(G45)</f>
        <v>11245000</v>
      </c>
      <c r="H133" s="19">
        <f>SUM(H45)</f>
        <v>20675000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6" orientation="portrait" r:id="rId1"/>
  <rowBreaks count="1" manualBreakCount="1">
    <brk id="135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zoomScale="80" zoomScaleNormal="100" zoomScaleSheetLayoutView="80" workbookViewId="0">
      <selection activeCell="E58" sqref="E5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79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213526000</v>
      </c>
      <c r="G5" s="3">
        <v>228948000</v>
      </c>
      <c r="H5" s="3">
        <v>246023000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39523000</v>
      </c>
      <c r="G7" s="4">
        <f>SUM(G8:G19)</f>
        <v>49177000</v>
      </c>
      <c r="H7" s="4">
        <f>SUM(H8:H19)</f>
        <v>54430000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39523000</v>
      </c>
      <c r="G8" s="11">
        <v>41177000</v>
      </c>
      <c r="H8" s="11">
        <v>42936000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8000000</v>
      </c>
      <c r="H11" s="11">
        <v>11494000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3825000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1975000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256874000</v>
      </c>
      <c r="G30" s="19">
        <f>+G5+G6+G7+G20</f>
        <v>279975000</v>
      </c>
      <c r="H30" s="19">
        <f>+H5+H6+H7+H20</f>
        <v>302303000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108943000</v>
      </c>
      <c r="G32" s="3">
        <f>SUM(G33:G38)</f>
        <v>49384000</v>
      </c>
      <c r="H32" s="3">
        <f>SUM(H33:H38)</f>
        <v>26016000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108943000</v>
      </c>
      <c r="G34" s="11">
        <v>49384000</v>
      </c>
      <c r="H34" s="11">
        <v>26016000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108943000</v>
      </c>
      <c r="G41" s="32">
        <f>+G32+G39</f>
        <v>49384000</v>
      </c>
      <c r="H41" s="32">
        <f>+H32+H39</f>
        <v>26016000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365817000</v>
      </c>
      <c r="G42" s="36">
        <f>+G30+G41</f>
        <v>329359000</v>
      </c>
      <c r="H42" s="36">
        <f>+H30+H41</f>
        <v>328319000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49687000</v>
      </c>
      <c r="G45" s="4">
        <f>SUM(G47+G63+G70+G79+G86+G92+G98+G104+G110+G116+G122+G128)</f>
        <v>39972000</v>
      </c>
      <c r="H45" s="4">
        <f>SUM(H47+H63+H70+H79+H86+H92+H98+H104+H110+H116+H122+H128)</f>
        <v>36812000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8000000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4500000</v>
      </c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>
        <v>1000000</v>
      </c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>
        <v>2500000</v>
      </c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38754000</v>
      </c>
      <c r="G63" s="3">
        <f>SUM(G64:G68)</f>
        <v>37039000</v>
      </c>
      <c r="H63" s="3">
        <f>SUM(H64:H68)</f>
        <v>33750000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38754000</v>
      </c>
      <c r="G66" s="11">
        <v>37039000</v>
      </c>
      <c r="H66" s="12">
        <v>33750000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2933000</v>
      </c>
      <c r="G70" s="3">
        <f>SUM(G71:G77)</f>
        <v>2933000</v>
      </c>
      <c r="H70" s="3">
        <f>SUM(H71:H77)</f>
        <v>3062000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969000</v>
      </c>
      <c r="G76" s="11">
        <v>969000</v>
      </c>
      <c r="H76" s="12">
        <v>1012000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49687000</v>
      </c>
      <c r="G133" s="19">
        <f>SUM(G45)</f>
        <v>39972000</v>
      </c>
      <c r="H133" s="19">
        <f>SUM(H45)</f>
        <v>36812000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2" zoomScale="80" zoomScaleNormal="100" zoomScaleSheetLayoutView="80" workbookViewId="0">
      <selection activeCell="E133" sqref="E133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539912000</v>
      </c>
      <c r="G5" s="3">
        <v>578248000</v>
      </c>
      <c r="H5" s="3">
        <v>618980000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294946000</v>
      </c>
      <c r="G7" s="4">
        <f>SUM(G8:G19)</f>
        <v>309843000</v>
      </c>
      <c r="H7" s="4">
        <f>SUM(H8:H19)</f>
        <v>329415000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211484000</v>
      </c>
      <c r="G8" s="11">
        <v>221371000</v>
      </c>
      <c r="H8" s="11">
        <v>231890000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2662000</v>
      </c>
      <c r="G13" s="20">
        <v>2672000</v>
      </c>
      <c r="H13" s="20">
        <v>2769000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80800000</v>
      </c>
      <c r="G16" s="11">
        <v>85800000</v>
      </c>
      <c r="H16" s="11">
        <v>94756000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4981000</v>
      </c>
      <c r="G20" s="3">
        <f>SUM(G21:G29)</f>
        <v>2100000</v>
      </c>
      <c r="H20" s="3">
        <f>SUM(H21:H29)</f>
        <v>2100000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2881000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839839000</v>
      </c>
      <c r="G30" s="19">
        <f>+G5+G6+G7+G20</f>
        <v>890191000</v>
      </c>
      <c r="H30" s="19">
        <f>+H5+H6+H7+H20</f>
        <v>950495000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4192000</v>
      </c>
      <c r="G39" s="3">
        <f>SUM(G40:G40)</f>
        <v>3580000</v>
      </c>
      <c r="H39" s="3">
        <f>SUM(H40:H40)</f>
        <v>3580000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4192000</v>
      </c>
      <c r="G40" s="20">
        <v>3580000</v>
      </c>
      <c r="H40" s="20">
        <v>3580000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4192000</v>
      </c>
      <c r="G41" s="32">
        <f>+G32+G39</f>
        <v>3580000</v>
      </c>
      <c r="H41" s="32">
        <f>+H32+H39</f>
        <v>3580000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844031000</v>
      </c>
      <c r="G42" s="36">
        <f>+G30+G41</f>
        <v>893771000</v>
      </c>
      <c r="H42" s="36">
        <f>+H30+H41</f>
        <v>954075000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51564000</v>
      </c>
      <c r="G45" s="4">
        <f>SUM(G47+G63+G70+G79+G86+G92+G98+G104+G110+G116+G122+G128)</f>
        <v>22244000</v>
      </c>
      <c r="H45" s="4">
        <f>SUM(H47+H63+H70+H79+H86+H92+H98+H104+H110+H116+H122+H128)</f>
        <v>15244000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51564000</v>
      </c>
      <c r="G63" s="3">
        <f>SUM(G64:G68)</f>
        <v>22244000</v>
      </c>
      <c r="H63" s="3">
        <f>SUM(H64:H68)</f>
        <v>15244000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51564000</v>
      </c>
      <c r="G66" s="11">
        <v>22244000</v>
      </c>
      <c r="H66" s="12">
        <v>15244000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hidden="1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51564000</v>
      </c>
      <c r="G133" s="19">
        <f>SUM(G45)</f>
        <v>22244000</v>
      </c>
      <c r="H133" s="19">
        <f>SUM(H45)</f>
        <v>15244000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1" zoomScale="80" zoomScaleNormal="100" zoomScaleSheetLayoutView="80" workbookViewId="0">
      <selection activeCell="E140" sqref="E14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230520000</v>
      </c>
      <c r="G5" s="3">
        <v>245556000</v>
      </c>
      <c r="H5" s="3">
        <v>262128000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48981000</v>
      </c>
      <c r="G7" s="4">
        <f>SUM(G8:G19)</f>
        <v>54171000</v>
      </c>
      <c r="H7" s="4">
        <f>SUM(H8:H19)</f>
        <v>56524000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42381000</v>
      </c>
      <c r="G8" s="11">
        <v>44171000</v>
      </c>
      <c r="H8" s="11">
        <v>46075000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6600000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7095000</v>
      </c>
      <c r="G20" s="3">
        <f>SUM(G21:G29)</f>
        <v>3000000</v>
      </c>
      <c r="H20" s="3">
        <f>SUM(H21:H29)</f>
        <v>3000000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4095000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286596000</v>
      </c>
      <c r="G30" s="19">
        <f>+G5+G6+G7+G20</f>
        <v>302727000</v>
      </c>
      <c r="H30" s="19">
        <f>+H5+H6+H7+H20</f>
        <v>321652000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83135000</v>
      </c>
      <c r="G32" s="3">
        <f>SUM(G33:G38)</f>
        <v>31234000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83135000</v>
      </c>
      <c r="G34" s="11">
        <v>31234000</v>
      </c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83135000</v>
      </c>
      <c r="G41" s="32">
        <f>+G32+G39</f>
        <v>31234000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369731000</v>
      </c>
      <c r="G42" s="36">
        <f>+G30+G41</f>
        <v>333961000</v>
      </c>
      <c r="H42" s="36">
        <f>+H30+H41</f>
        <v>321652000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32051000</v>
      </c>
      <c r="G45" s="4">
        <f>SUM(G47+G63+G70+G79+G86+G92+G98+G104+G110+G116+G122+G128)</f>
        <v>31648000</v>
      </c>
      <c r="H45" s="4">
        <f>SUM(H47+H63+H70+H79+H86+H92+H98+H104+H110+H116+H122+H128)</f>
        <v>30440000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24713000</v>
      </c>
      <c r="G63" s="3">
        <f>SUM(G64:G68)</f>
        <v>24310000</v>
      </c>
      <c r="H63" s="3">
        <f>SUM(H64:H68)</f>
        <v>22779000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24713000</v>
      </c>
      <c r="G66" s="11">
        <v>24310000</v>
      </c>
      <c r="H66" s="12">
        <v>22779000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7338000</v>
      </c>
      <c r="G70" s="3">
        <f>SUM(G71:G77)</f>
        <v>7338000</v>
      </c>
      <c r="H70" s="3">
        <f>SUM(H71:H77)</f>
        <v>7661000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6357000</v>
      </c>
      <c r="G76" s="10">
        <v>6357000</v>
      </c>
      <c r="H76" s="12">
        <v>6637000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32051000</v>
      </c>
      <c r="G133" s="19">
        <f>SUM(G45)</f>
        <v>31648000</v>
      </c>
      <c r="H133" s="19">
        <f>SUM(H45)</f>
        <v>30440000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0" zoomScale="60" zoomScaleNormal="100" workbookViewId="0">
      <selection activeCell="F38" sqref="F38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215419000</v>
      </c>
      <c r="G5" s="3">
        <v>232085000</v>
      </c>
      <c r="H5" s="3">
        <v>250611000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43729000</v>
      </c>
      <c r="G7" s="4">
        <f>SUM(G8:G19)</f>
        <v>49347000</v>
      </c>
      <c r="H7" s="4">
        <f>SUM(H8:H19)</f>
        <v>49368000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35867000</v>
      </c>
      <c r="G8" s="11">
        <v>37347000</v>
      </c>
      <c r="H8" s="11">
        <v>38919000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7862000</v>
      </c>
      <c r="G11" s="11">
        <v>12000000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3997000</v>
      </c>
      <c r="G20" s="3">
        <f>SUM(G21:G29)</f>
        <v>1920000</v>
      </c>
      <c r="H20" s="3">
        <f>SUM(H21:H29)</f>
        <v>1920000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1920000</v>
      </c>
      <c r="G21" s="20">
        <v>1920000</v>
      </c>
      <c r="H21" s="20">
        <v>1920000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2077000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263145000</v>
      </c>
      <c r="G30" s="19">
        <f>+G5+G6+G7+G20</f>
        <v>283352000</v>
      </c>
      <c r="H30" s="19">
        <f>+H5+H6+H7+H20</f>
        <v>301899000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15107000</v>
      </c>
      <c r="G32" s="3">
        <f>SUM(G33:G38)</f>
        <v>8400000</v>
      </c>
      <c r="H32" s="3">
        <f>SUM(H33:H38)</f>
        <v>34816000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15107000</v>
      </c>
      <c r="G34" s="11">
        <v>8400000</v>
      </c>
      <c r="H34" s="11">
        <v>34816000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15107000</v>
      </c>
      <c r="G41" s="32">
        <f>+G32+G39</f>
        <v>8400000</v>
      </c>
      <c r="H41" s="32">
        <f>+H32+H39</f>
        <v>34816000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278252000</v>
      </c>
      <c r="G42" s="36">
        <f>+G30+G41</f>
        <v>291752000</v>
      </c>
      <c r="H42" s="36">
        <f>+H30+H41</f>
        <v>336715000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35432000</v>
      </c>
      <c r="G45" s="4">
        <f>SUM(G47+G63+G70+G79+G86+G92+G98+G104+G110+G116+G122+G128)</f>
        <v>28517000</v>
      </c>
      <c r="H45" s="4">
        <f>SUM(H47+H63+H70+H79+H86+H92+H98+H104+H110+H116+H122+H128)</f>
        <v>37832000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6500000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>
        <v>6500000</v>
      </c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22443000</v>
      </c>
      <c r="G63" s="3">
        <f>SUM(G64:G68)</f>
        <v>20130000</v>
      </c>
      <c r="H63" s="3">
        <f>SUM(H64:H68)</f>
        <v>22360000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22443000</v>
      </c>
      <c r="G66" s="11">
        <v>20130000</v>
      </c>
      <c r="H66" s="12">
        <v>22360000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6489000</v>
      </c>
      <c r="G70" s="3">
        <f>SUM(G71:G77)</f>
        <v>6487000</v>
      </c>
      <c r="H70" s="3">
        <f>SUM(H71:H77)</f>
        <v>6172000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>
        <v>578000</v>
      </c>
      <c r="G72" s="11">
        <v>576000</v>
      </c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3570000</v>
      </c>
      <c r="G75" s="11">
        <v>3570000</v>
      </c>
      <c r="H75" s="12">
        <v>3728000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2341000</v>
      </c>
      <c r="G76" s="11">
        <v>2341000</v>
      </c>
      <c r="H76" s="12">
        <v>2444000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1900000</v>
      </c>
      <c r="H79" s="3">
        <f>SUM(H80:H84)</f>
        <v>9300000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>
        <v>3000000</v>
      </c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>
        <v>1900000</v>
      </c>
      <c r="H83" s="12">
        <v>6300000</v>
      </c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35432000</v>
      </c>
      <c r="G133" s="19">
        <f>SUM(G45)</f>
        <v>28517000</v>
      </c>
      <c r="H133" s="19">
        <f>SUM(H45)</f>
        <v>37832000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7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137249000</v>
      </c>
      <c r="G5" s="3">
        <v>146925000</v>
      </c>
      <c r="H5" s="3">
        <v>157631000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30874000</v>
      </c>
      <c r="G7" s="4">
        <f>SUM(G8:G19)</f>
        <v>32779000</v>
      </c>
      <c r="H7" s="4">
        <f>SUM(H8:H19)</f>
        <v>36271000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23874000</v>
      </c>
      <c r="G8" s="11">
        <v>24779000</v>
      </c>
      <c r="H8" s="11">
        <v>25741000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7000000</v>
      </c>
      <c r="G11" s="11">
        <v>8000000</v>
      </c>
      <c r="H11" s="11">
        <v>10530000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5054000</v>
      </c>
      <c r="G20" s="3">
        <f>SUM(G21:G29)</f>
        <v>2750000</v>
      </c>
      <c r="H20" s="3">
        <f>SUM(H21:H29)</f>
        <v>2750000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2750000</v>
      </c>
      <c r="G21" s="20">
        <v>2750000</v>
      </c>
      <c r="H21" s="20">
        <v>2750000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2304000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173177000</v>
      </c>
      <c r="G30" s="19">
        <f>+G5+G6+G7+G20</f>
        <v>182454000</v>
      </c>
      <c r="H30" s="19">
        <f>+H5+H6+H7+H20</f>
        <v>196652000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300000</v>
      </c>
      <c r="G32" s="3">
        <f>SUM(G33:G38)</f>
        <v>10800000</v>
      </c>
      <c r="H32" s="3">
        <f>SUM(H33:H38)</f>
        <v>15768000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300000</v>
      </c>
      <c r="G34" s="11">
        <v>10800000</v>
      </c>
      <c r="H34" s="11">
        <v>15768000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300000</v>
      </c>
      <c r="G41" s="32">
        <f>+G32+G39</f>
        <v>10800000</v>
      </c>
      <c r="H41" s="32">
        <f>+H32+H39</f>
        <v>15768000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173477000</v>
      </c>
      <c r="G42" s="36">
        <f>+G30+G41</f>
        <v>193254000</v>
      </c>
      <c r="H42" s="36">
        <f>+H30+H41</f>
        <v>212420000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34521000</v>
      </c>
      <c r="G45" s="4">
        <f>SUM(G47+G63+G70+G79+G86+G92+G98+G104+G110+G116+G122+G128)</f>
        <v>38199000</v>
      </c>
      <c r="H45" s="4">
        <f>SUM(H47+H63+H70+H79+H86+H92+H98+H104+H110+H116+H122+H128)</f>
        <v>41097000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29326000</v>
      </c>
      <c r="G63" s="3">
        <f>SUM(G64:G68)</f>
        <v>33582000</v>
      </c>
      <c r="H63" s="3">
        <f>SUM(H64:H68)</f>
        <v>36277000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28800000</v>
      </c>
      <c r="G66" s="11">
        <v>32090000</v>
      </c>
      <c r="H66" s="12">
        <v>34785000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526000</v>
      </c>
      <c r="G67" s="11">
        <v>1492000</v>
      </c>
      <c r="H67" s="12">
        <v>1492000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5195000</v>
      </c>
      <c r="G70" s="3">
        <f>SUM(G71:G77)</f>
        <v>4617000</v>
      </c>
      <c r="H70" s="3">
        <f>SUM(H71:H77)</f>
        <v>4820000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>
        <v>578000</v>
      </c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1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2653000</v>
      </c>
      <c r="G76" s="11">
        <v>2653000</v>
      </c>
      <c r="H76" s="12">
        <v>2770000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34521000</v>
      </c>
      <c r="G133" s="19">
        <f>SUM(G45)</f>
        <v>38199000</v>
      </c>
      <c r="H133" s="19">
        <f>SUM(H45)</f>
        <v>41097000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8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165314000</v>
      </c>
      <c r="G5" s="3">
        <v>176706000</v>
      </c>
      <c r="H5" s="3">
        <v>189299000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32491000</v>
      </c>
      <c r="G7" s="4">
        <f>SUM(G8:G19)</f>
        <v>40664000</v>
      </c>
      <c r="H7" s="4">
        <f>SUM(H8:H19)</f>
        <v>46542000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29491000</v>
      </c>
      <c r="G8" s="11">
        <v>30664000</v>
      </c>
      <c r="H8" s="11">
        <v>31913000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3000000</v>
      </c>
      <c r="G11" s="11">
        <v>10000000</v>
      </c>
      <c r="H11" s="11">
        <v>14629000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3697000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1847000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201502000</v>
      </c>
      <c r="G30" s="19">
        <f>+G5+G6+G7+G20</f>
        <v>219220000</v>
      </c>
      <c r="H30" s="19">
        <f>+H5+H6+H7+H20</f>
        <v>237691000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2100000</v>
      </c>
      <c r="G32" s="3">
        <f>SUM(G33:G38)</f>
        <v>39264000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2100000</v>
      </c>
      <c r="G34" s="11">
        <v>39264000</v>
      </c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2100000</v>
      </c>
      <c r="G41" s="32">
        <f>+G32+G39</f>
        <v>39264000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203602000</v>
      </c>
      <c r="G42" s="36">
        <f>+G30+G41</f>
        <v>258484000</v>
      </c>
      <c r="H42" s="36">
        <f>+H30+H41</f>
        <v>237691000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3764000</v>
      </c>
      <c r="G45" s="4">
        <f>SUM(G47+G63+G70+G79+G86+G92+G98+G104+G110+G116+G122+G128)</f>
        <v>3763000</v>
      </c>
      <c r="H45" s="4">
        <f>SUM(H47+H63+H70+H79+H86+H92+H98+H104+H110+H116+H122+H128)</f>
        <v>3327000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3764000</v>
      </c>
      <c r="G70" s="3">
        <f>SUM(G71:G77)</f>
        <v>3763000</v>
      </c>
      <c r="H70" s="3">
        <f>SUM(H71:H77)</f>
        <v>3327000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>
        <v>577000</v>
      </c>
      <c r="G72" s="11">
        <v>576000</v>
      </c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0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1223000</v>
      </c>
      <c r="G76" s="11">
        <v>1223000</v>
      </c>
      <c r="H76" s="12">
        <v>1277000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3764000</v>
      </c>
      <c r="G133" s="19">
        <f>SUM(G45)</f>
        <v>3763000</v>
      </c>
      <c r="H133" s="19">
        <f>SUM(H45)</f>
        <v>3327000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471939000</v>
      </c>
      <c r="G5" s="3">
        <v>513500000</v>
      </c>
      <c r="H5" s="3">
        <v>559016000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197172000</v>
      </c>
      <c r="G7" s="4">
        <f>SUM(G8:G19)</f>
        <v>192810000</v>
      </c>
      <c r="H7" s="4">
        <f>SUM(H8:H19)</f>
        <v>201318000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10000000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50000000</v>
      </c>
      <c r="G16" s="11">
        <v>55000000</v>
      </c>
      <c r="H16" s="11">
        <v>59475000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>
        <v>147172000</v>
      </c>
      <c r="G18" s="11">
        <v>127810000</v>
      </c>
      <c r="H18" s="11">
        <v>133484000</v>
      </c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10713000</v>
      </c>
      <c r="G20" s="3">
        <f>SUM(G21:G29)</f>
        <v>7500000</v>
      </c>
      <c r="H20" s="3">
        <f>SUM(H21:H29)</f>
        <v>7500000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2500000</v>
      </c>
      <c r="G21" s="20">
        <v>2500000</v>
      </c>
      <c r="H21" s="20">
        <v>2500000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3213000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5000000</v>
      </c>
      <c r="G26" s="11">
        <v>5000000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679824000</v>
      </c>
      <c r="G30" s="19">
        <f>+G5+G6+G7+G20</f>
        <v>713810000</v>
      </c>
      <c r="H30" s="19">
        <f>+H5+H6+H7+H20</f>
        <v>767834000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21501000</v>
      </c>
      <c r="G32" s="3">
        <f>SUM(G33:G38)</f>
        <v>6024000</v>
      </c>
      <c r="H32" s="3">
        <f>SUM(H33:H38)</f>
        <v>14208000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21501000</v>
      </c>
      <c r="G34" s="11">
        <v>6024000</v>
      </c>
      <c r="H34" s="11">
        <v>14208000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21501000</v>
      </c>
      <c r="G41" s="32">
        <f>+G32+G39</f>
        <v>6024000</v>
      </c>
      <c r="H41" s="32">
        <f>+H32+H39</f>
        <v>14208000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701325000</v>
      </c>
      <c r="G42" s="36">
        <f>+G30+G41</f>
        <v>719834000</v>
      </c>
      <c r="H42" s="36">
        <f>+H30+H41</f>
        <v>782042000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101054000</v>
      </c>
      <c r="G45" s="4">
        <f>SUM(G47+G63+G70+G79+G86+G92+G98+G104+G110+G116+G122+G128)</f>
        <v>81309000</v>
      </c>
      <c r="H45" s="4">
        <f>SUM(H47+H63+H70+H79+H86+H92+H98+H104+H110+H116+H122+H128)</f>
        <v>54496000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3000000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2000000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>
        <v>1000000</v>
      </c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74535000</v>
      </c>
      <c r="G63" s="3">
        <f>SUM(G64:G68)</f>
        <v>58379000</v>
      </c>
      <c r="H63" s="3">
        <f>SUM(H64:H68)</f>
        <v>40772000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3177000</v>
      </c>
      <c r="G64" s="7">
        <v>3177000</v>
      </c>
      <c r="H64" s="7">
        <v>3177000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55236000</v>
      </c>
      <c r="G66" s="11">
        <v>55202000</v>
      </c>
      <c r="H66" s="12">
        <v>37595000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16122000</v>
      </c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23519000</v>
      </c>
      <c r="G70" s="3">
        <f>SUM(G71:G77)</f>
        <v>22930000</v>
      </c>
      <c r="H70" s="3">
        <f>SUM(H71:H77)</f>
        <v>13724000</v>
      </c>
    </row>
    <row r="71" spans="1:8" x14ac:dyDescent="0.25">
      <c r="A71" s="23"/>
      <c r="B71" s="23"/>
      <c r="C71" s="23"/>
      <c r="D71" s="23"/>
      <c r="E71" s="6" t="s">
        <v>120</v>
      </c>
      <c r="F71" s="7">
        <v>10944000</v>
      </c>
      <c r="G71" s="8">
        <v>10341000</v>
      </c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>
        <v>580000</v>
      </c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9593000</v>
      </c>
      <c r="G75" s="11">
        <v>9593000</v>
      </c>
      <c r="H75" s="12">
        <v>10016000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2747000</v>
      </c>
      <c r="G76" s="11">
        <v>2747000</v>
      </c>
      <c r="H76" s="12">
        <v>2868000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101054000</v>
      </c>
      <c r="G133" s="19">
        <f>SUM(G45)</f>
        <v>81309000</v>
      </c>
      <c r="H133" s="19">
        <f>SUM(H45)</f>
        <v>54496000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8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226733000</v>
      </c>
      <c r="G5" s="3">
        <v>240511000</v>
      </c>
      <c r="H5" s="3">
        <v>255679000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50002000</v>
      </c>
      <c r="G7" s="4">
        <f>SUM(G8:G19)</f>
        <v>55781000</v>
      </c>
      <c r="H7" s="4">
        <f>SUM(H8:H19)</f>
        <v>58221000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45827000</v>
      </c>
      <c r="G8" s="11">
        <v>47781000</v>
      </c>
      <c r="H8" s="11">
        <v>49862000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4175000</v>
      </c>
      <c r="G11" s="11">
        <v>8000000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5818000</v>
      </c>
      <c r="G20" s="3">
        <f>SUM(G21:G29)</f>
        <v>1720000</v>
      </c>
      <c r="H20" s="3">
        <f>SUM(H21:H29)</f>
        <v>1720000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1720000</v>
      </c>
      <c r="G21" s="20">
        <v>1720000</v>
      </c>
      <c r="H21" s="20">
        <v>1720000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4098000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282553000</v>
      </c>
      <c r="G30" s="19">
        <f>+G5+G6+G7+G20</f>
        <v>298012000</v>
      </c>
      <c r="H30" s="19">
        <f>+H5+H6+H7+H20</f>
        <v>315620000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20253000</v>
      </c>
      <c r="G32" s="3">
        <f>SUM(G33:G38)</f>
        <v>153400000</v>
      </c>
      <c r="H32" s="3">
        <f>SUM(H33:H38)</f>
        <v>22824000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20253000</v>
      </c>
      <c r="G34" s="11">
        <v>153400000</v>
      </c>
      <c r="H34" s="11">
        <v>22824000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20253000</v>
      </c>
      <c r="G41" s="32">
        <f>+G32+G39</f>
        <v>153400000</v>
      </c>
      <c r="H41" s="32">
        <f>+H32+H39</f>
        <v>22824000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302806000</v>
      </c>
      <c r="G42" s="36">
        <f>+G30+G41</f>
        <v>451412000</v>
      </c>
      <c r="H42" s="36">
        <f>+H30+H41</f>
        <v>338444000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29380000</v>
      </c>
      <c r="G45" s="4">
        <f>SUM(G47+G63+G70+G79+G86+G92+G98+G104+G110+G116+G122+G128)</f>
        <v>44218000</v>
      </c>
      <c r="H45" s="4">
        <f>SUM(H47+H63+H70+H79+H86+H92+H98+H104+H110+H116+H122+H128)</f>
        <v>52844000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22925000</v>
      </c>
      <c r="G63" s="3">
        <f>SUM(G64:G68)</f>
        <v>37704000</v>
      </c>
      <c r="H63" s="3">
        <f>SUM(H64:H68)</f>
        <v>46043000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21020000</v>
      </c>
      <c r="G66" s="11">
        <v>37704000</v>
      </c>
      <c r="H66" s="12">
        <v>46043000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1905000</v>
      </c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6455000</v>
      </c>
      <c r="G70" s="3">
        <f>SUM(G71:G77)</f>
        <v>6514000</v>
      </c>
      <c r="H70" s="3">
        <f>SUM(H71:H77)</f>
        <v>6801000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984000</v>
      </c>
      <c r="G74" s="11">
        <v>1043000</v>
      </c>
      <c r="H74" s="12">
        <v>1089000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4909000</v>
      </c>
      <c r="G75" s="11">
        <v>4909000</v>
      </c>
      <c r="H75" s="12">
        <v>5125000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562000</v>
      </c>
      <c r="G76" s="10">
        <v>562000</v>
      </c>
      <c r="H76" s="12">
        <v>587000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29380000</v>
      </c>
      <c r="G133" s="19">
        <f>SUM(G45)</f>
        <v>44218000</v>
      </c>
      <c r="H133" s="19">
        <f>SUM(H45)</f>
        <v>52844000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9" zoomScale="60" zoomScaleNormal="10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93695000</v>
      </c>
      <c r="G5" s="3">
        <v>98363000</v>
      </c>
      <c r="H5" s="3">
        <v>103439000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38319000</v>
      </c>
      <c r="G7" s="4">
        <f>SUM(G8:G19)</f>
        <v>34761000</v>
      </c>
      <c r="H7" s="4">
        <f>SUM(H8:H19)</f>
        <v>37201000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30039000</v>
      </c>
      <c r="G8" s="11">
        <v>20761000</v>
      </c>
      <c r="H8" s="11">
        <v>21527000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8280000</v>
      </c>
      <c r="G11" s="11">
        <v>14000000</v>
      </c>
      <c r="H11" s="11">
        <v>15674000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5386000</v>
      </c>
      <c r="G20" s="3">
        <f>SUM(G21:G29)</f>
        <v>2850000</v>
      </c>
      <c r="H20" s="3">
        <f>SUM(H21:H29)</f>
        <v>2850000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2850000</v>
      </c>
      <c r="G21" s="20">
        <v>2850000</v>
      </c>
      <c r="H21" s="20">
        <v>2850000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2536000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137400000</v>
      </c>
      <c r="G30" s="19">
        <f>+G5+G6+G7+G20</f>
        <v>135974000</v>
      </c>
      <c r="H30" s="19">
        <f>+H5+H6+H7+H20</f>
        <v>143490000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7260000</v>
      </c>
      <c r="G32" s="3">
        <f>SUM(G33:G38)</f>
        <v>2712000</v>
      </c>
      <c r="H32" s="3">
        <f>SUM(H33:H38)</f>
        <v>1728000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7260000</v>
      </c>
      <c r="G34" s="11">
        <v>2712000</v>
      </c>
      <c r="H34" s="11">
        <v>1728000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7260000</v>
      </c>
      <c r="G41" s="32">
        <f>+G32+G39</f>
        <v>2712000</v>
      </c>
      <c r="H41" s="32">
        <f>+H32+H39</f>
        <v>1728000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144660000</v>
      </c>
      <c r="G42" s="36">
        <f>+G30+G41</f>
        <v>138686000</v>
      </c>
      <c r="H42" s="36">
        <f>+H30+H41</f>
        <v>145218000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10621000</v>
      </c>
      <c r="G45" s="4">
        <f>SUM(G47+G63+G70+G79+G86+G92+G98+G104+G110+G116+G122+G128)</f>
        <v>5474000</v>
      </c>
      <c r="H45" s="4">
        <f>SUM(H47+H63+H70+H79+H86+H92+H98+H104+H110+H116+H122+H128)</f>
        <v>5528000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9386000</v>
      </c>
      <c r="G63" s="3">
        <f>SUM(G64:G68)</f>
        <v>4239000</v>
      </c>
      <c r="H63" s="3">
        <f>SUM(H64:H68)</f>
        <v>4239000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4239000</v>
      </c>
      <c r="G66" s="11">
        <v>4239000</v>
      </c>
      <c r="H66" s="12">
        <v>4239000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5147000</v>
      </c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1235000</v>
      </c>
      <c r="G70" s="3">
        <f>SUM(G71:G77)</f>
        <v>1235000</v>
      </c>
      <c r="H70" s="3">
        <f>SUM(H71:H77)</f>
        <v>1289000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1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10621000</v>
      </c>
      <c r="G133" s="19">
        <f>SUM(G45)</f>
        <v>5474000</v>
      </c>
      <c r="H133" s="19">
        <f>SUM(H45)</f>
        <v>5528000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29" zoomScale="80" zoomScaleNormal="100" zoomScaleSheetLayoutView="8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114409000</v>
      </c>
      <c r="G5" s="3">
        <v>120091000</v>
      </c>
      <c r="H5" s="3">
        <v>126256000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41579000</v>
      </c>
      <c r="G7" s="4">
        <f>SUM(G8:G19)</f>
        <v>46565000</v>
      </c>
      <c r="H7" s="4">
        <f>SUM(H8:H19)</f>
        <v>42244000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25579000</v>
      </c>
      <c r="G8" s="11">
        <v>26565000</v>
      </c>
      <c r="H8" s="11">
        <v>27615000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16000000</v>
      </c>
      <c r="G11" s="11">
        <v>20000000</v>
      </c>
      <c r="H11" s="11">
        <v>14629000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6276000</v>
      </c>
      <c r="G20" s="3">
        <f>SUM(G21:G29)</f>
        <v>2650000</v>
      </c>
      <c r="H20" s="3">
        <f>SUM(H21:H29)</f>
        <v>2650000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3626000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162264000</v>
      </c>
      <c r="G30" s="19">
        <f>+G5+G6+G7+G20</f>
        <v>169306000</v>
      </c>
      <c r="H30" s="19">
        <f>+H5+H6+H7+H20</f>
        <v>171150000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10757000</v>
      </c>
      <c r="G32" s="3">
        <f>SUM(G33:G38)</f>
        <v>6724000</v>
      </c>
      <c r="H32" s="3">
        <f>SUM(H33:H38)</f>
        <v>26808000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10757000</v>
      </c>
      <c r="G34" s="11">
        <v>6724000</v>
      </c>
      <c r="H34" s="11">
        <v>26808000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10757000</v>
      </c>
      <c r="G41" s="32">
        <f>+G32+G39</f>
        <v>6724000</v>
      </c>
      <c r="H41" s="32">
        <f>+H32+H39</f>
        <v>26808000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173021000</v>
      </c>
      <c r="G42" s="36">
        <f>+G30+G41</f>
        <v>176030000</v>
      </c>
      <c r="H42" s="36">
        <f>+H30+H41</f>
        <v>197958000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32147000</v>
      </c>
      <c r="G45" s="4">
        <f>SUM(G47+G63+G70+G79+G86+G92+G98+G104+G110+G116+G122+G128)</f>
        <v>27060000</v>
      </c>
      <c r="H45" s="4">
        <f>SUM(H47+H63+H70+H79+H86+H92+H98+H104+H110+H116+H122+H128)</f>
        <v>27318000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26281000</v>
      </c>
      <c r="G63" s="3">
        <f>SUM(G64:G68)</f>
        <v>21194000</v>
      </c>
      <c r="H63" s="3">
        <f>SUM(H64:H68)</f>
        <v>21194000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26281000</v>
      </c>
      <c r="G66" s="11">
        <v>21194000</v>
      </c>
      <c r="H66" s="12">
        <v>21194000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5866000</v>
      </c>
      <c r="G70" s="3">
        <f>SUM(G71:G77)</f>
        <v>5866000</v>
      </c>
      <c r="H70" s="3">
        <f>SUM(H71:H77)</f>
        <v>6124000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4885000</v>
      </c>
      <c r="G76" s="11">
        <v>4885000</v>
      </c>
      <c r="H76" s="12">
        <v>5100000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32147000</v>
      </c>
      <c r="G133" s="19">
        <f>SUM(G45)</f>
        <v>27060000</v>
      </c>
      <c r="H133" s="19">
        <f>SUM(H45)</f>
        <v>27318000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6" orientation="portrait" r:id="rId1"/>
  <rowBreaks count="1" manualBreakCount="1">
    <brk id="135" max="7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11" zoomScale="60" zoomScaleNormal="100" workbookViewId="0">
      <selection activeCell="A79" sqref="A79:XFD8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212818000</v>
      </c>
      <c r="G5" s="3">
        <v>229175000</v>
      </c>
      <c r="H5" s="3">
        <v>247341000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47244000</v>
      </c>
      <c r="G7" s="4">
        <f>SUM(G8:G19)</f>
        <v>51722000</v>
      </c>
      <c r="H7" s="4">
        <f>SUM(H8:H19)</f>
        <v>51868000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40044000</v>
      </c>
      <c r="G8" s="11">
        <v>41722000</v>
      </c>
      <c r="H8" s="11">
        <v>43509000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7200000</v>
      </c>
      <c r="G11" s="11">
        <v>10000000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4222000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2372000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264284000</v>
      </c>
      <c r="G30" s="19">
        <f>+G5+G6+G7+G20</f>
        <v>282747000</v>
      </c>
      <c r="H30" s="19">
        <f>+H5+H6+H7+H20</f>
        <v>301059000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8282000</v>
      </c>
      <c r="G32" s="3">
        <f>SUM(G33:G38)</f>
        <v>0</v>
      </c>
      <c r="H32" s="3">
        <f>SUM(H33:H38)</f>
        <v>15912000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8282000</v>
      </c>
      <c r="G34" s="11"/>
      <c r="H34" s="11">
        <v>15912000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8282000</v>
      </c>
      <c r="G41" s="32">
        <f>+G32+G39</f>
        <v>0</v>
      </c>
      <c r="H41" s="32">
        <f>+H32+H39</f>
        <v>15912000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272566000</v>
      </c>
      <c r="G42" s="36">
        <f>+G30+G41</f>
        <v>282747000</v>
      </c>
      <c r="H42" s="36">
        <f>+H30+H41</f>
        <v>316971000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20385000</v>
      </c>
      <c r="G45" s="4">
        <f>SUM(G47+G63+G70+G79+G86+G92+G98+G104+G110+G116+G122+G128)</f>
        <v>4423000</v>
      </c>
      <c r="H45" s="4">
        <f>SUM(H47+H63+H70+H79+H86+H92+H98+H104+H110+H116+H122+H128)</f>
        <v>4618000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14962000</v>
      </c>
      <c r="G63" s="3">
        <f>SUM(G64:G68)</f>
        <v>0</v>
      </c>
      <c r="H63" s="3">
        <f>SUM(H64:H68)</f>
        <v>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14962000</v>
      </c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4423000</v>
      </c>
      <c r="G70" s="3">
        <f>SUM(G71:G77)</f>
        <v>4423000</v>
      </c>
      <c r="H70" s="3">
        <f>SUM(H71:H77)</f>
        <v>4618000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2946000</v>
      </c>
      <c r="G75" s="11">
        <v>2946000</v>
      </c>
      <c r="H75" s="12">
        <v>3076000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1477000</v>
      </c>
      <c r="G76" s="10">
        <v>1477000</v>
      </c>
      <c r="H76" s="12">
        <v>1542000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20385000</v>
      </c>
      <c r="G133" s="19">
        <f>SUM(G45)</f>
        <v>4423000</v>
      </c>
      <c r="H133" s="19">
        <f>SUM(H45)</f>
        <v>4618000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89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228012000</v>
      </c>
      <c r="G5" s="3">
        <v>251988000</v>
      </c>
      <c r="H5" s="3">
        <v>279137000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154289000</v>
      </c>
      <c r="G7" s="4">
        <f>SUM(G8:G19)</f>
        <v>120477000</v>
      </c>
      <c r="H7" s="4">
        <f>SUM(H8:H19)</f>
        <v>102554000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68871000</v>
      </c>
      <c r="G8" s="11">
        <v>61450000</v>
      </c>
      <c r="H8" s="11">
        <v>64195000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15418000</v>
      </c>
      <c r="G11" s="11">
        <v>7000000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70000000</v>
      </c>
      <c r="G12" s="20">
        <v>30000000</v>
      </c>
      <c r="H12" s="20">
        <v>30000000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>
        <v>22027000</v>
      </c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3618000</v>
      </c>
      <c r="G20" s="3">
        <f>SUM(G21:G29)</f>
        <v>6750000</v>
      </c>
      <c r="H20" s="3">
        <f>SUM(H21:H29)</f>
        <v>5750000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1750000</v>
      </c>
      <c r="G21" s="20">
        <v>1750000</v>
      </c>
      <c r="H21" s="20">
        <v>1750000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1868000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>
        <v>5000000</v>
      </c>
      <c r="H26" s="11">
        <v>4000000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385919000</v>
      </c>
      <c r="G30" s="19">
        <f>+G5+G6+G7+G20</f>
        <v>379215000</v>
      </c>
      <c r="H30" s="19">
        <f>+H5+H6+H7+H20</f>
        <v>387441000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39626000</v>
      </c>
      <c r="G32" s="3">
        <f>SUM(G33:G38)</f>
        <v>1000000</v>
      </c>
      <c r="H32" s="3">
        <f>SUM(H33:H38)</f>
        <v>48972000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>
        <v>39626000</v>
      </c>
      <c r="G35" s="11">
        <v>1000000</v>
      </c>
      <c r="H35" s="11">
        <v>48972000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39626000</v>
      </c>
      <c r="G41" s="32">
        <f>+G32+G39</f>
        <v>1000000</v>
      </c>
      <c r="H41" s="32">
        <f>+H32+H39</f>
        <v>48972000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425545000</v>
      </c>
      <c r="G42" s="36">
        <f>+G30+G41</f>
        <v>380215000</v>
      </c>
      <c r="H42" s="36">
        <f>+H30+H41</f>
        <v>436413000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100519000</v>
      </c>
      <c r="G45" s="4">
        <f>SUM(G47+G63+G70+G79+G86+G92+G98+G104+G110+G116+G122+G128)</f>
        <v>160703000</v>
      </c>
      <c r="H45" s="4">
        <f>SUM(H47+H63+H70+H79+H86+H92+H98+H104+H110+H116+H122+H128)</f>
        <v>143096000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92632000</v>
      </c>
      <c r="G63" s="3">
        <f>SUM(G64:G68)</f>
        <v>153802000</v>
      </c>
      <c r="H63" s="3">
        <f>SUM(H64:H68)</f>
        <v>135891000</v>
      </c>
    </row>
    <row r="64" spans="1:8" x14ac:dyDescent="0.25">
      <c r="A64" s="23"/>
      <c r="B64" s="23"/>
      <c r="C64" s="23"/>
      <c r="D64" s="23"/>
      <c r="E64" s="6" t="s">
        <v>115</v>
      </c>
      <c r="F64" s="7">
        <v>4440000</v>
      </c>
      <c r="G64" s="7">
        <v>4440000</v>
      </c>
      <c r="H64" s="7">
        <v>4440000</v>
      </c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17884000</v>
      </c>
      <c r="G66" s="11">
        <v>112305000</v>
      </c>
      <c r="H66" s="12">
        <v>94394000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70308000</v>
      </c>
      <c r="G67" s="11">
        <v>37057000</v>
      </c>
      <c r="H67" s="12">
        <v>37057000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6887000</v>
      </c>
      <c r="G70" s="3">
        <f>SUM(G71:G77)</f>
        <v>6901000</v>
      </c>
      <c r="H70" s="3">
        <f>SUM(H71:H77)</f>
        <v>7205000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>
        <v>235000</v>
      </c>
      <c r="G74" s="11">
        <v>249000</v>
      </c>
      <c r="H74" s="12">
        <v>260000</v>
      </c>
    </row>
    <row r="75" spans="1:8" x14ac:dyDescent="0.25">
      <c r="A75" s="23"/>
      <c r="B75" s="23"/>
      <c r="C75" s="23"/>
      <c r="D75" s="23"/>
      <c r="E75" s="6" t="s">
        <v>124</v>
      </c>
      <c r="F75" s="10">
        <v>5890000</v>
      </c>
      <c r="G75" s="10">
        <v>5890000</v>
      </c>
      <c r="H75" s="12">
        <v>6149000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762000</v>
      </c>
      <c r="G76" s="10">
        <v>762000</v>
      </c>
      <c r="H76" s="12">
        <v>796000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100519000</v>
      </c>
      <c r="G133" s="19">
        <f>SUM(G45)</f>
        <v>160703000</v>
      </c>
      <c r="H133" s="19">
        <f>SUM(H45)</f>
        <v>143096000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2" zoomScale="80" zoomScaleNormal="100" zoomScaleSheetLayoutView="80" workbookViewId="0">
      <selection activeCell="F76" sqref="F76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453007000</v>
      </c>
      <c r="G5" s="3">
        <v>488712000</v>
      </c>
      <c r="H5" s="3">
        <v>526952000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299174000</v>
      </c>
      <c r="G7" s="4">
        <f>SUM(G8:G19)</f>
        <v>318223000</v>
      </c>
      <c r="H7" s="4">
        <f>SUM(H8:H19)</f>
        <v>333998000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216735000</v>
      </c>
      <c r="G8" s="11">
        <v>226873000</v>
      </c>
      <c r="H8" s="11">
        <v>237660000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2439000</v>
      </c>
      <c r="G13" s="20">
        <v>2449000</v>
      </c>
      <c r="H13" s="20">
        <v>2537000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80000000</v>
      </c>
      <c r="G16" s="11">
        <v>88901000</v>
      </c>
      <c r="H16" s="11">
        <v>93801000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6579000</v>
      </c>
      <c r="G20" s="3">
        <f>SUM(G21:G29)</f>
        <v>1850000</v>
      </c>
      <c r="H20" s="3">
        <f>SUM(H21:H29)</f>
        <v>3268000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1800000</v>
      </c>
      <c r="G21" s="20">
        <v>1850000</v>
      </c>
      <c r="H21" s="20">
        <v>3268000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4779000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758760000</v>
      </c>
      <c r="G30" s="19">
        <f>+G5+G6+G7+G20</f>
        <v>808785000</v>
      </c>
      <c r="H30" s="19">
        <f>+H5+H6+H7+H20</f>
        <v>864218000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2787000</v>
      </c>
      <c r="G39" s="3">
        <f>SUM(G40:G40)</f>
        <v>2380000</v>
      </c>
      <c r="H39" s="3">
        <f>SUM(H40:H40)</f>
        <v>2380000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2787000</v>
      </c>
      <c r="G40" s="20">
        <v>2380000</v>
      </c>
      <c r="H40" s="20">
        <v>2380000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2787000</v>
      </c>
      <c r="G41" s="32">
        <f>+G32+G39</f>
        <v>2380000</v>
      </c>
      <c r="H41" s="32">
        <f>+H32+H39</f>
        <v>2380000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761547000</v>
      </c>
      <c r="G42" s="36">
        <f>+G30+G41</f>
        <v>811165000</v>
      </c>
      <c r="H42" s="36">
        <f>+H30+H41</f>
        <v>866598000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7754000</v>
      </c>
      <c r="G45" s="4">
        <f>SUM(G47+G63+G70+G79+G86+G92+G98+G104+G110+G116+G122+G128)</f>
        <v>254000</v>
      </c>
      <c r="H45" s="4">
        <f>SUM(H47+H63+H70+H79+H86+H92+H98+H104+H110+H116+H122+H128)</f>
        <v>265000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2500000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1500000</v>
      </c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>
        <v>1000000</v>
      </c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254000</v>
      </c>
      <c r="G70" s="3">
        <f>SUM(G71:G77)</f>
        <v>254000</v>
      </c>
      <c r="H70" s="3">
        <f>SUM(H71:H77)</f>
        <v>265000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1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5000000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>
        <v>5000000</v>
      </c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7754000</v>
      </c>
      <c r="G133" s="19">
        <f>SUM(G45)</f>
        <v>254000</v>
      </c>
      <c r="H133" s="19">
        <f>SUM(H45)</f>
        <v>265000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5" zoomScale="80" zoomScaleNormal="100" zoomScaleSheetLayoutView="80" workbookViewId="0">
      <selection activeCell="A50" sqref="A50:XFD6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181613000</v>
      </c>
      <c r="G5" s="3">
        <v>193331000</v>
      </c>
      <c r="H5" s="3">
        <v>206251000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43627000</v>
      </c>
      <c r="G7" s="4">
        <f>SUM(G8:G19)</f>
        <v>45000000</v>
      </c>
      <c r="H7" s="4">
        <f>SUM(H8:H19)</f>
        <v>48997000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33627000</v>
      </c>
      <c r="G8" s="11">
        <v>35000000</v>
      </c>
      <c r="H8" s="11">
        <v>36458000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10000000</v>
      </c>
      <c r="G11" s="11">
        <v>10000000</v>
      </c>
      <c r="H11" s="11">
        <v>12539000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5377000</v>
      </c>
      <c r="G20" s="3">
        <f>SUM(G21:G29)</f>
        <v>3100000</v>
      </c>
      <c r="H20" s="3">
        <f>SUM(H21:H29)</f>
        <v>3100000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2277000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230617000</v>
      </c>
      <c r="G30" s="19">
        <f>+G5+G6+G7+G20</f>
        <v>241431000</v>
      </c>
      <c r="H30" s="19">
        <f>+H5+H6+H7+H20</f>
        <v>258348000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6459000</v>
      </c>
      <c r="G32" s="3">
        <f>SUM(G33:G38)</f>
        <v>2400000</v>
      </c>
      <c r="H32" s="3">
        <f>SUM(H33:H38)</f>
        <v>6480000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6459000</v>
      </c>
      <c r="G34" s="11">
        <v>2400000</v>
      </c>
      <c r="H34" s="11">
        <v>6480000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6459000</v>
      </c>
      <c r="G41" s="32">
        <f>+G32+G39</f>
        <v>2400000</v>
      </c>
      <c r="H41" s="32">
        <f>+H32+H39</f>
        <v>6480000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237076000</v>
      </c>
      <c r="G42" s="36">
        <f>+G30+G41</f>
        <v>243831000</v>
      </c>
      <c r="H42" s="36">
        <f>+H30+H41</f>
        <v>264828000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44694000</v>
      </c>
      <c r="G45" s="4">
        <f>SUM(G47+G63+G70+G79+G86+G92+G98+G104+G110+G116+G122+G128)</f>
        <v>60800000</v>
      </c>
      <c r="H45" s="4">
        <f>SUM(H47+H63+H70+H79+H86+H92+H98+H104+H110+H116+H122+H128)</f>
        <v>58888000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33690000</v>
      </c>
      <c r="G63" s="3">
        <f>SUM(G64:G68)</f>
        <v>56796000</v>
      </c>
      <c r="H63" s="3">
        <f>SUM(H64:H68)</f>
        <v>56796000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33690000</v>
      </c>
      <c r="G66" s="11">
        <v>2058000</v>
      </c>
      <c r="H66" s="12">
        <v>2058000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>
        <v>54738000</v>
      </c>
      <c r="H67" s="12">
        <v>54738000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2004000</v>
      </c>
      <c r="G70" s="3">
        <f>SUM(G71:G77)</f>
        <v>2004000</v>
      </c>
      <c r="H70" s="3">
        <f>SUM(H71:H77)</f>
        <v>2092000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1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1023000</v>
      </c>
      <c r="G76" s="11">
        <v>1023000</v>
      </c>
      <c r="H76" s="12">
        <v>1068000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8000000</v>
      </c>
      <c r="G79" s="3">
        <f>SUM(G80:G84)</f>
        <v>2000000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>
        <v>3000000</v>
      </c>
      <c r="G81" s="11">
        <v>2000000</v>
      </c>
      <c r="H81" s="12"/>
    </row>
    <row r="82" spans="1:8" x14ac:dyDescent="0.25">
      <c r="A82" s="23"/>
      <c r="B82" s="23"/>
      <c r="C82" s="23"/>
      <c r="D82" s="23"/>
      <c r="E82" s="6" t="s">
        <v>129</v>
      </c>
      <c r="F82" s="10">
        <v>5000000</v>
      </c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44694000</v>
      </c>
      <c r="G133" s="19">
        <f>SUM(G45)</f>
        <v>60800000</v>
      </c>
      <c r="H133" s="19">
        <f>SUM(H45)</f>
        <v>58888000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" zoomScale="80" zoomScaleNormal="100" zoomScaleSheetLayoutView="80" workbookViewId="0">
      <selection activeCell="G71" sqref="G71:G72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108314000</v>
      </c>
      <c r="G5" s="3">
        <v>113706000</v>
      </c>
      <c r="H5" s="3">
        <v>119552000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62736000</v>
      </c>
      <c r="G7" s="4">
        <f>SUM(G8:G19)</f>
        <v>40943000</v>
      </c>
      <c r="H7" s="4">
        <f>SUM(H8:H19)</f>
        <v>39502000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24986000</v>
      </c>
      <c r="G8" s="11">
        <v>25943000</v>
      </c>
      <c r="H8" s="11">
        <v>26963000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30750000</v>
      </c>
      <c r="G11" s="11">
        <v>15000000</v>
      </c>
      <c r="H11" s="11">
        <v>12539000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>
        <v>7000000</v>
      </c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3931000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2081000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174981000</v>
      </c>
      <c r="G30" s="19">
        <f>+G5+G6+G7+G20</f>
        <v>156499000</v>
      </c>
      <c r="H30" s="19">
        <f>+H5+H6+H7+H20</f>
        <v>160904000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1200000</v>
      </c>
      <c r="G32" s="3">
        <f>SUM(G33:G38)</f>
        <v>120546000</v>
      </c>
      <c r="H32" s="3">
        <f>SUM(H33:H38)</f>
        <v>12408000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1200000</v>
      </c>
      <c r="G34" s="11">
        <v>120546000</v>
      </c>
      <c r="H34" s="11">
        <v>12408000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1200000</v>
      </c>
      <c r="G41" s="32">
        <f>+G32+G39</f>
        <v>120546000</v>
      </c>
      <c r="H41" s="32">
        <f>+H32+H39</f>
        <v>12408000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176181000</v>
      </c>
      <c r="G42" s="36">
        <f>+G30+G41</f>
        <v>277045000</v>
      </c>
      <c r="H42" s="36">
        <f>+H30+H41</f>
        <v>173312000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35647000</v>
      </c>
      <c r="G45" s="4">
        <f>SUM(G47+G63+G70+G79+G86+G92+G98+G104+G110+G116+G122+G128)</f>
        <v>2673000</v>
      </c>
      <c r="H45" s="4">
        <f>SUM(H47+H63+H70+H79+H86+H92+H98+H104+H110+H116+H122+H128)</f>
        <v>2791000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31974000</v>
      </c>
      <c r="G63" s="3">
        <f>SUM(G64:G68)</f>
        <v>0</v>
      </c>
      <c r="H63" s="3">
        <f>SUM(H64:H68)</f>
        <v>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31974000</v>
      </c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2673000</v>
      </c>
      <c r="G70" s="3">
        <f>SUM(G71:G77)</f>
        <v>2673000</v>
      </c>
      <c r="H70" s="3">
        <f>SUM(H71:H77)</f>
        <v>2791000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x14ac:dyDescent="0.25">
      <c r="A76" s="23"/>
      <c r="B76" s="23"/>
      <c r="C76" s="23"/>
      <c r="D76" s="23"/>
      <c r="E76" s="6" t="s">
        <v>125</v>
      </c>
      <c r="F76" s="10">
        <v>2673000</v>
      </c>
      <c r="G76" s="11">
        <v>2673000</v>
      </c>
      <c r="H76" s="12">
        <v>2791000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35647000</v>
      </c>
      <c r="G133" s="19">
        <f>SUM(G45)</f>
        <v>2673000</v>
      </c>
      <c r="H133" s="19">
        <f>SUM(H45)</f>
        <v>2791000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70" zoomScale="80" zoomScaleNormal="100" zoomScaleSheetLayoutView="80" workbookViewId="0">
      <selection activeCell="F45" sqref="F4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75091000</v>
      </c>
      <c r="G5" s="3">
        <v>79911000</v>
      </c>
      <c r="H5" s="3">
        <v>85246000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49214000</v>
      </c>
      <c r="G7" s="4">
        <f>SUM(G8:G19)</f>
        <v>37896000</v>
      </c>
      <c r="H7" s="4">
        <f>SUM(H8:H19)</f>
        <v>33159000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19214000</v>
      </c>
      <c r="G8" s="11">
        <v>19896000</v>
      </c>
      <c r="H8" s="11">
        <v>20620000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30000000</v>
      </c>
      <c r="G11" s="11">
        <v>18000000</v>
      </c>
      <c r="H11" s="11">
        <v>12539000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11016000</v>
      </c>
      <c r="G20" s="3">
        <f>SUM(G21:G29)</f>
        <v>5750000</v>
      </c>
      <c r="H20" s="3">
        <f>SUM(H21:H29)</f>
        <v>6750000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1750000</v>
      </c>
      <c r="G21" s="20">
        <v>1750000</v>
      </c>
      <c r="H21" s="20">
        <v>1750000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4266000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5000000</v>
      </c>
      <c r="G26" s="11">
        <v>4000000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135321000</v>
      </c>
      <c r="G30" s="19">
        <f>+G5+G6+G7+G20</f>
        <v>123557000</v>
      </c>
      <c r="H30" s="19">
        <f>+H5+H6+H7+H20</f>
        <v>125155000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6564000</v>
      </c>
      <c r="G32" s="3">
        <f>SUM(G33:G38)</f>
        <v>10464000</v>
      </c>
      <c r="H32" s="3">
        <f>SUM(H33:H38)</f>
        <v>1200000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6564000</v>
      </c>
      <c r="G34" s="11">
        <v>10464000</v>
      </c>
      <c r="H34" s="11">
        <v>1200000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6564000</v>
      </c>
      <c r="G41" s="32">
        <f>+G32+G39</f>
        <v>10464000</v>
      </c>
      <c r="H41" s="32">
        <f>+H32+H39</f>
        <v>1200000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141885000</v>
      </c>
      <c r="G42" s="36">
        <f>+G30+G41</f>
        <v>134021000</v>
      </c>
      <c r="H42" s="36">
        <f>+H30+H41</f>
        <v>126355000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43312000</v>
      </c>
      <c r="G45" s="4">
        <f>SUM(G47+G63+G70+G79+G86+G92+G98+G104+G110+G116+G122+G128)</f>
        <v>85304000</v>
      </c>
      <c r="H45" s="4">
        <f>SUM(H47+H63+H70+H79+H86+H92+H98+H104+H110+H116+H122+H128)</f>
        <v>91549000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39125000</v>
      </c>
      <c r="G63" s="3">
        <f>SUM(G64:G68)</f>
        <v>82117000</v>
      </c>
      <c r="H63" s="3">
        <f>SUM(H64:H68)</f>
        <v>77212000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39125000</v>
      </c>
      <c r="G66" s="11">
        <v>82117000</v>
      </c>
      <c r="H66" s="12">
        <v>77212000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3187000</v>
      </c>
      <c r="G70" s="3">
        <f>SUM(G71:G77)</f>
        <v>3187000</v>
      </c>
      <c r="H70" s="3">
        <f>SUM(H71:H77)</f>
        <v>4077000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1964000</v>
      </c>
      <c r="G75" s="10">
        <v>1964000</v>
      </c>
      <c r="H75" s="12">
        <v>2050000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1223000</v>
      </c>
      <c r="G76" s="10">
        <v>1223000</v>
      </c>
      <c r="H76" s="12">
        <v>2027000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10260000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>
        <v>10260000</v>
      </c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43312000</v>
      </c>
      <c r="G133" s="19">
        <f>SUM(G45)</f>
        <v>85304000</v>
      </c>
      <c r="H133" s="19">
        <f>SUM(H45)</f>
        <v>91549000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" zoomScale="80" zoomScaleNormal="100" zoomScaleSheetLayoutView="80" workbookViewId="0">
      <selection activeCell="A50" sqref="A50:XFD6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131712000</v>
      </c>
      <c r="G5" s="3">
        <v>138861000</v>
      </c>
      <c r="H5" s="3">
        <v>146705000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37285000</v>
      </c>
      <c r="G7" s="4">
        <f>SUM(G8:G19)</f>
        <v>41003000</v>
      </c>
      <c r="H7" s="4">
        <f>SUM(H8:H19)</f>
        <v>43763000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30291000</v>
      </c>
      <c r="G8" s="11">
        <v>31503000</v>
      </c>
      <c r="H8" s="11">
        <v>32792000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6994000</v>
      </c>
      <c r="G11" s="11">
        <v>9500000</v>
      </c>
      <c r="H11" s="11">
        <v>10971000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4195000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2245000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173192000</v>
      </c>
      <c r="G30" s="19">
        <f>+G5+G6+G7+G20</f>
        <v>181814000</v>
      </c>
      <c r="H30" s="19">
        <f>+H5+H6+H7+H20</f>
        <v>192418000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1500000</v>
      </c>
      <c r="G32" s="3">
        <f>SUM(G33:G38)</f>
        <v>10104000</v>
      </c>
      <c r="H32" s="3">
        <f>SUM(H33:H38)</f>
        <v>6288000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1500000</v>
      </c>
      <c r="G34" s="11">
        <v>10104000</v>
      </c>
      <c r="H34" s="11">
        <v>6288000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1500000</v>
      </c>
      <c r="G41" s="32">
        <f>+G32+G39</f>
        <v>10104000</v>
      </c>
      <c r="H41" s="32">
        <f>+H32+H39</f>
        <v>6288000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174692000</v>
      </c>
      <c r="G42" s="36">
        <f>+G30+G41</f>
        <v>191918000</v>
      </c>
      <c r="H42" s="36">
        <f>+H30+H41</f>
        <v>198706000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91271000</v>
      </c>
      <c r="G45" s="4">
        <f>SUM(G47+G63+G70+G79+G86+G92+G98+G104+G110+G116+G122+G128)</f>
        <v>88041000</v>
      </c>
      <c r="H45" s="4">
        <f>SUM(H47+H63+H70+H79+H86+H92+H98+H104+H110+H116+H122+H128)</f>
        <v>39278000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2000000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2000000</v>
      </c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83036000</v>
      </c>
      <c r="G63" s="3">
        <f>SUM(G64:G68)</f>
        <v>86806000</v>
      </c>
      <c r="H63" s="3">
        <f>SUM(H64:H68)</f>
        <v>37989000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79536000</v>
      </c>
      <c r="G66" s="11">
        <v>84806000</v>
      </c>
      <c r="H66" s="12">
        <v>35989000</v>
      </c>
    </row>
    <row r="67" spans="1:8" x14ac:dyDescent="0.25">
      <c r="A67" s="23"/>
      <c r="B67" s="23"/>
      <c r="C67" s="23"/>
      <c r="D67" s="23"/>
      <c r="E67" s="6" t="s">
        <v>118</v>
      </c>
      <c r="F67" s="10">
        <v>3500000</v>
      </c>
      <c r="G67" s="11">
        <v>2000000</v>
      </c>
      <c r="H67" s="12">
        <v>2000000</v>
      </c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1235000</v>
      </c>
      <c r="G70" s="3">
        <f>SUM(G71:G77)</f>
        <v>1235000</v>
      </c>
      <c r="H70" s="3">
        <f>SUM(H71:H77)</f>
        <v>1289000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0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254000</v>
      </c>
      <c r="G76" s="10">
        <v>254000</v>
      </c>
      <c r="H76" s="12">
        <v>265000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5000000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5000000</v>
      </c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91271000</v>
      </c>
      <c r="G133" s="19">
        <f>SUM(G45)</f>
        <v>88041000</v>
      </c>
      <c r="H133" s="19">
        <f>SUM(H45)</f>
        <v>39278000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6" orientation="portrait" r:id="rId1"/>
  <rowBreaks count="1" manualBreakCount="1">
    <brk id="135" max="7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68" zoomScale="80" zoomScaleNormal="100" zoomScaleSheetLayoutView="80" workbookViewId="0">
      <selection activeCell="E195" sqref="E192:E195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230678000</v>
      </c>
      <c r="G5" s="3">
        <v>244897000</v>
      </c>
      <c r="H5" s="3">
        <v>260542000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59851000</v>
      </c>
      <c r="G7" s="4">
        <f>SUM(G8:G19)</f>
        <v>61902000</v>
      </c>
      <c r="H7" s="4">
        <f>SUM(H8:H19)</f>
        <v>64629000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49281000</v>
      </c>
      <c r="G8" s="11">
        <v>51402000</v>
      </c>
      <c r="H8" s="11">
        <v>53658000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10570000</v>
      </c>
      <c r="G11" s="11">
        <v>10500000</v>
      </c>
      <c r="H11" s="11">
        <v>10971000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5423000</v>
      </c>
      <c r="G20" s="3">
        <f>SUM(G21:G29)</f>
        <v>1850000</v>
      </c>
      <c r="H20" s="3">
        <f>SUM(H21:H29)</f>
        <v>1850000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3573000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295952000</v>
      </c>
      <c r="G30" s="19">
        <f>+G5+G6+G7+G20</f>
        <v>308649000</v>
      </c>
      <c r="H30" s="19">
        <f>+H5+H6+H7+H20</f>
        <v>327021000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11404000</v>
      </c>
      <c r="G32" s="3">
        <f>SUM(G33:G38)</f>
        <v>0</v>
      </c>
      <c r="H32" s="3">
        <f>SUM(H33:H38)</f>
        <v>31224000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11404000</v>
      </c>
      <c r="G34" s="11"/>
      <c r="H34" s="11">
        <v>31224000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11404000</v>
      </c>
      <c r="G41" s="32">
        <f>+G32+G39</f>
        <v>0</v>
      </c>
      <c r="H41" s="32">
        <f>+H32+H39</f>
        <v>31224000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307356000</v>
      </c>
      <c r="G42" s="36">
        <f>+G30+G41</f>
        <v>308649000</v>
      </c>
      <c r="H42" s="36">
        <f>+H30+H41</f>
        <v>358245000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23704000</v>
      </c>
      <c r="G45" s="4">
        <f>SUM(G47+G63+G70+G79+G86+G92+G98+G104+G110+G116+G122+G128)</f>
        <v>12101000</v>
      </c>
      <c r="H45" s="4">
        <f>SUM(H47+H63+H70+H79+H86+H92+H98+H104+H110+H116+H122+H128)</f>
        <v>2672000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1700000</v>
      </c>
      <c r="G63" s="3">
        <f>SUM(G64:G68)</f>
        <v>0</v>
      </c>
      <c r="H63" s="3">
        <f>SUM(H64:H68)</f>
        <v>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1700000</v>
      </c>
      <c r="G66" s="11"/>
      <c r="H66" s="12"/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22004000</v>
      </c>
      <c r="G70" s="3">
        <f>SUM(G71:G77)</f>
        <v>12101000</v>
      </c>
      <c r="H70" s="3">
        <f>SUM(H71:H77)</f>
        <v>2672000</v>
      </c>
    </row>
    <row r="71" spans="1:8" x14ac:dyDescent="0.25">
      <c r="A71" s="23"/>
      <c r="B71" s="23"/>
      <c r="C71" s="23"/>
      <c r="D71" s="23"/>
      <c r="E71" s="6" t="s">
        <v>120</v>
      </c>
      <c r="F71" s="7">
        <v>20000000</v>
      </c>
      <c r="G71" s="8">
        <v>10097000</v>
      </c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>
        <v>580000</v>
      </c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981000</v>
      </c>
      <c r="G75" s="10">
        <v>981000</v>
      </c>
      <c r="H75" s="12">
        <v>1024000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1023000</v>
      </c>
      <c r="G76" s="10">
        <v>1023000</v>
      </c>
      <c r="H76" s="12">
        <v>1068000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hidden="1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23704000</v>
      </c>
      <c r="G133" s="19">
        <f>SUM(G45)</f>
        <v>12101000</v>
      </c>
      <c r="H133" s="19">
        <f>SUM(H45)</f>
        <v>2672000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34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7" zoomScale="80" zoomScaleNormal="100" zoomScaleSheetLayoutView="80" workbookViewId="0">
      <selection activeCell="A63" sqref="A63:XFD6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95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152466000</v>
      </c>
      <c r="G5" s="3">
        <v>161516000</v>
      </c>
      <c r="H5" s="3">
        <v>171465000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36910000</v>
      </c>
      <c r="G7" s="4">
        <f>SUM(G8:G19)</f>
        <v>39783000</v>
      </c>
      <c r="H7" s="4">
        <f>SUM(H8:H19)</f>
        <v>44580000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30558000</v>
      </c>
      <c r="G8" s="11">
        <v>31783000</v>
      </c>
      <c r="H8" s="11">
        <v>33086000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6352000</v>
      </c>
      <c r="G11" s="11">
        <v>8000000</v>
      </c>
      <c r="H11" s="11">
        <v>11494000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4426000</v>
      </c>
      <c r="G20" s="3">
        <f>SUM(G21:G29)</f>
        <v>1950000</v>
      </c>
      <c r="H20" s="3">
        <f>SUM(H21:H29)</f>
        <v>1950000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2476000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193802000</v>
      </c>
      <c r="G30" s="19">
        <f>+G5+G6+G7+G20</f>
        <v>203249000</v>
      </c>
      <c r="H30" s="19">
        <f>+H5+H6+H7+H20</f>
        <v>217995000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1200000</v>
      </c>
      <c r="G32" s="3">
        <f>SUM(G33:G38)</f>
        <v>16944000</v>
      </c>
      <c r="H32" s="3">
        <f>SUM(H33:H38)</f>
        <v>22656000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1200000</v>
      </c>
      <c r="G34" s="11">
        <v>16944000</v>
      </c>
      <c r="H34" s="11">
        <v>22656000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1200000</v>
      </c>
      <c r="G41" s="32">
        <f>+G32+G39</f>
        <v>16944000</v>
      </c>
      <c r="H41" s="32">
        <f>+H32+H39</f>
        <v>22656000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195002000</v>
      </c>
      <c r="G42" s="36">
        <f>+G30+G41</f>
        <v>220193000</v>
      </c>
      <c r="H42" s="36">
        <f>+H30+H41</f>
        <v>240651000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18369000</v>
      </c>
      <c r="G45" s="4">
        <f>SUM(G47+G63+G70+G79+G86+G92+G98+G104+G110+G116+G122+G128)</f>
        <v>4169000</v>
      </c>
      <c r="H45" s="4">
        <f>SUM(H47+H63+H70+H79+H86+H92+H98+H104+H110+H116+H122+H128)</f>
        <v>4353000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t="15.5" customHeight="1" x14ac:dyDescent="0.25">
      <c r="A49" s="23"/>
      <c r="B49" s="23"/>
      <c r="C49" s="23"/>
      <c r="D49" s="23"/>
      <c r="E49" s="6" t="s">
        <v>102</v>
      </c>
      <c r="F49" s="10">
        <v>1000000</v>
      </c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customHeight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t="12.5" hidden="1" customHeight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t="12.5" hidden="1" customHeight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t="12.5" hidden="1" customHeight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t="12.5" hidden="1" customHeight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t="12.5" hidden="1" customHeight="1" x14ac:dyDescent="0.25">
      <c r="A68" s="23"/>
      <c r="B68" s="23"/>
      <c r="C68" s="23"/>
      <c r="D68" s="23"/>
      <c r="E68" s="6"/>
      <c r="F68" s="13"/>
      <c r="G68" s="14"/>
      <c r="H68" s="15"/>
    </row>
    <row r="69" spans="1:8" ht="12.5" hidden="1" customHeight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4169000</v>
      </c>
      <c r="G70" s="3">
        <f>SUM(G71:G77)</f>
        <v>4169000</v>
      </c>
      <c r="H70" s="3">
        <f>SUM(H71:H77)</f>
        <v>4353000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>
        <v>2946000</v>
      </c>
      <c r="G75" s="11">
        <v>2946000</v>
      </c>
      <c r="H75" s="12">
        <v>3076000</v>
      </c>
    </row>
    <row r="76" spans="1:8" x14ac:dyDescent="0.25">
      <c r="A76" s="23"/>
      <c r="B76" s="23"/>
      <c r="C76" s="23"/>
      <c r="D76" s="23"/>
      <c r="E76" s="6" t="s">
        <v>125</v>
      </c>
      <c r="F76" s="10">
        <v>1223000</v>
      </c>
      <c r="G76" s="11">
        <v>1223000</v>
      </c>
      <c r="H76" s="12">
        <v>1277000</v>
      </c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13200000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>
        <v>8000000</v>
      </c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>
        <v>5200000</v>
      </c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18369000</v>
      </c>
      <c r="G133" s="19">
        <f>SUM(G45)</f>
        <v>4169000</v>
      </c>
      <c r="H133" s="19">
        <f>SUM(H45)</f>
        <v>4353000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5" zoomScale="60" zoomScaleNormal="100" workbookViewId="0">
      <selection activeCell="E144" sqref="E144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201814000</v>
      </c>
      <c r="G5" s="3">
        <v>214724000</v>
      </c>
      <c r="H5" s="3">
        <v>228494000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118948000</v>
      </c>
      <c r="G7" s="4">
        <f>SUM(G8:G19)</f>
        <v>126068000</v>
      </c>
      <c r="H7" s="4">
        <f>SUM(H8:H19)</f>
        <v>133403000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46587000</v>
      </c>
      <c r="G8" s="11">
        <v>48578000</v>
      </c>
      <c r="H8" s="11">
        <v>50697000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2361000</v>
      </c>
      <c r="G13" s="20">
        <v>2370000</v>
      </c>
      <c r="H13" s="20">
        <v>2456000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70000000</v>
      </c>
      <c r="G16" s="11">
        <v>75120000</v>
      </c>
      <c r="H16" s="11">
        <v>80250000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4652000</v>
      </c>
      <c r="G20" s="3">
        <f>SUM(G21:G29)</f>
        <v>2750000</v>
      </c>
      <c r="H20" s="3">
        <f>SUM(H21:H29)</f>
        <v>4168000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2750000</v>
      </c>
      <c r="G21" s="20">
        <v>2750000</v>
      </c>
      <c r="H21" s="20">
        <v>4168000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1902000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325414000</v>
      </c>
      <c r="G30" s="19">
        <f>+G5+G6+G7+G20</f>
        <v>343542000</v>
      </c>
      <c r="H30" s="19">
        <f>+H5+H6+H7+H20</f>
        <v>366065000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2787000</v>
      </c>
      <c r="G39" s="3">
        <f>SUM(G40:G40)</f>
        <v>2380000</v>
      </c>
      <c r="H39" s="3">
        <f>SUM(H40:H40)</f>
        <v>2380000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2787000</v>
      </c>
      <c r="G40" s="20">
        <v>2380000</v>
      </c>
      <c r="H40" s="20">
        <v>2380000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2787000</v>
      </c>
      <c r="G41" s="32">
        <f>+G32+G39</f>
        <v>2380000</v>
      </c>
      <c r="H41" s="32">
        <f>+H32+H39</f>
        <v>2380000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328201000</v>
      </c>
      <c r="G42" s="36">
        <f>+G30+G41</f>
        <v>345922000</v>
      </c>
      <c r="H42" s="36">
        <f>+H30+H41</f>
        <v>368445000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0</v>
      </c>
      <c r="G45" s="4">
        <f>SUM(G47+G63+G70+G79+G86+G92+G98+G104+G110+G116+G122+G128)</f>
        <v>0</v>
      </c>
      <c r="H45" s="4">
        <f>SUM(H47+H63+H70+H79+H86+H92+H98+H104+H110+H116+H122+H128)</f>
        <v>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0</v>
      </c>
      <c r="G133" s="19">
        <f>SUM(G45)</f>
        <v>0</v>
      </c>
      <c r="H133" s="19">
        <f>SUM(H45)</f>
        <v>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3" zoomScale="70" zoomScaleNormal="100" zoomScaleSheetLayoutView="70" workbookViewId="0">
      <selection activeCell="E39" sqref="E39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586391000</v>
      </c>
      <c r="G5" s="3">
        <v>630327000</v>
      </c>
      <c r="H5" s="3">
        <v>677132000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372306000</v>
      </c>
      <c r="G7" s="4">
        <f>SUM(G8:G19)</f>
        <v>405137000</v>
      </c>
      <c r="H7" s="4">
        <f>SUM(H8:H19)</f>
        <v>438209000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259530000</v>
      </c>
      <c r="G8" s="11">
        <v>271718000</v>
      </c>
      <c r="H8" s="11">
        <v>284684000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2529000</v>
      </c>
      <c r="G13" s="20">
        <v>2539000</v>
      </c>
      <c r="H13" s="20">
        <v>2631000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15247000</v>
      </c>
      <c r="G15" s="11">
        <v>30000000</v>
      </c>
      <c r="H15" s="11">
        <v>50000000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95000000</v>
      </c>
      <c r="G16" s="11">
        <v>100880000</v>
      </c>
      <c r="H16" s="11">
        <v>100894000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9717000</v>
      </c>
      <c r="G20" s="3">
        <f>SUM(G21:G29)</f>
        <v>1200000</v>
      </c>
      <c r="H20" s="3">
        <f>SUM(H21:H29)</f>
        <v>1200000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8517000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968414000</v>
      </c>
      <c r="G30" s="19">
        <f>+G5+G6+G7+G20</f>
        <v>1036664000</v>
      </c>
      <c r="H30" s="19">
        <f>+H5+H6+H7+H20</f>
        <v>1116541000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2787000</v>
      </c>
      <c r="G39" s="3">
        <f>SUM(G40:G40)</f>
        <v>2380000</v>
      </c>
      <c r="H39" s="3">
        <f>SUM(H40:H40)</f>
        <v>2380000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2787000</v>
      </c>
      <c r="G40" s="20">
        <v>2380000</v>
      </c>
      <c r="H40" s="20">
        <v>2380000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2787000</v>
      </c>
      <c r="G41" s="32">
        <f>+G32+G39</f>
        <v>2380000</v>
      </c>
      <c r="H41" s="32">
        <f>+H32+H39</f>
        <v>2380000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971201000</v>
      </c>
      <c r="G42" s="36">
        <f>+G30+G41</f>
        <v>1039044000</v>
      </c>
      <c r="H42" s="36">
        <f>+H30+H41</f>
        <v>1118921000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2411000</v>
      </c>
      <c r="G45" s="4">
        <f>SUM(G47+G63+G70+G79+G86+G92+G98+G104+G110+G116+G122+G128)</f>
        <v>1911000</v>
      </c>
      <c r="H45" s="4">
        <f>SUM(H47+H63+H70+H79+H86+H92+H98+H104+H110+H116+H122+H128)</f>
        <v>6911000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500000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x14ac:dyDescent="0.25">
      <c r="A54" s="23"/>
      <c r="B54" s="23"/>
      <c r="C54" s="23"/>
      <c r="D54" s="23"/>
      <c r="E54" s="6" t="s">
        <v>107</v>
      </c>
      <c r="F54" s="10">
        <v>500000</v>
      </c>
      <c r="G54" s="11"/>
      <c r="H54" s="12"/>
    </row>
    <row r="55" spans="1:8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x14ac:dyDescent="0.25">
      <c r="A70" s="23"/>
      <c r="B70" s="23"/>
      <c r="C70" s="23"/>
      <c r="D70" s="23"/>
      <c r="E70" s="2" t="s">
        <v>119</v>
      </c>
      <c r="F70" s="3">
        <f>SUM(F71:F77)</f>
        <v>1911000</v>
      </c>
      <c r="G70" s="3">
        <f>SUM(G71:G77)</f>
        <v>1911000</v>
      </c>
      <c r="H70" s="3">
        <f>SUM(H71:H77)</f>
        <v>1911000</v>
      </c>
    </row>
    <row r="71" spans="1:8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x14ac:dyDescent="0.25">
      <c r="A73" s="23"/>
      <c r="B73" s="23"/>
      <c r="C73" s="23"/>
      <c r="D73" s="23"/>
      <c r="E73" s="6" t="s">
        <v>122</v>
      </c>
      <c r="F73" s="10">
        <v>1911000</v>
      </c>
      <c r="G73" s="11">
        <v>1911000</v>
      </c>
      <c r="H73" s="11">
        <v>1911000</v>
      </c>
    </row>
    <row r="74" spans="1:8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5000000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>
        <v>5000000</v>
      </c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2411000</v>
      </c>
      <c r="G133" s="19">
        <f>SUM(G45)</f>
        <v>1911000</v>
      </c>
      <c r="H133" s="19">
        <f>SUM(H45)</f>
        <v>6911000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41" zoomScale="80" zoomScaleNormal="100" zoomScaleSheetLayoutView="80" workbookViewId="0">
      <selection activeCell="K67" sqref="K6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537398000</v>
      </c>
      <c r="G5" s="3">
        <v>582711000</v>
      </c>
      <c r="H5" s="3">
        <v>631473000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310089000</v>
      </c>
      <c r="G7" s="4">
        <f>SUM(G8:G19)</f>
        <v>331020000</v>
      </c>
      <c r="H7" s="4">
        <f>SUM(H8:H19)</f>
        <v>351709000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247281000</v>
      </c>
      <c r="G8" s="11">
        <v>258882000</v>
      </c>
      <c r="H8" s="11">
        <v>271224000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2808000</v>
      </c>
      <c r="G13" s="20">
        <v>2818000</v>
      </c>
      <c r="H13" s="20">
        <v>2921000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60000000</v>
      </c>
      <c r="G16" s="11">
        <v>69320000</v>
      </c>
      <c r="H16" s="11">
        <v>77564000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9185000</v>
      </c>
      <c r="G20" s="3">
        <f>SUM(G21:G29)</f>
        <v>2200000</v>
      </c>
      <c r="H20" s="3">
        <f>SUM(H21:H29)</f>
        <v>3618000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2192000</v>
      </c>
      <c r="G21" s="20">
        <v>2200000</v>
      </c>
      <c r="H21" s="20">
        <v>3618000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6993000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856672000</v>
      </c>
      <c r="G30" s="19">
        <f>+G5+G6+G7+G20</f>
        <v>915931000</v>
      </c>
      <c r="H30" s="19">
        <f>+H5+H6+H7+H20</f>
        <v>986800000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4192000</v>
      </c>
      <c r="G39" s="3">
        <f>SUM(G40:G40)</f>
        <v>3580000</v>
      </c>
      <c r="H39" s="3">
        <f>SUM(H40:H40)</f>
        <v>3580000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4192000</v>
      </c>
      <c r="G40" s="20">
        <v>3580000</v>
      </c>
      <c r="H40" s="20">
        <v>3580000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4192000</v>
      </c>
      <c r="G41" s="32">
        <f>+G32+G39</f>
        <v>3580000</v>
      </c>
      <c r="H41" s="32">
        <f>+H32+H39</f>
        <v>3580000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860864000</v>
      </c>
      <c r="G42" s="36">
        <f>+G30+G41</f>
        <v>919511000</v>
      </c>
      <c r="H42" s="36">
        <f>+H30+H41</f>
        <v>990380000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17659000</v>
      </c>
      <c r="G45" s="4">
        <f>SUM(G47+G63+G70+G79+G86+G92+G98+G104+G110+G116+G122+G128)</f>
        <v>33666000</v>
      </c>
      <c r="H45" s="4">
        <f>SUM(H47+H63+H70+H79+H86+H92+H98+H104+H110+H116+H122+H128)</f>
        <v>33377000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100</v>
      </c>
      <c r="F47" s="3">
        <f>SUM(F48:F61)</f>
        <v>1000000</v>
      </c>
      <c r="G47" s="3">
        <f>SUM(G48:G61)</f>
        <v>0</v>
      </c>
      <c r="H47" s="3">
        <f>SUM(H48:H61)</f>
        <v>0</v>
      </c>
    </row>
    <row r="48" spans="1:8" x14ac:dyDescent="0.25">
      <c r="A48" s="23"/>
      <c r="B48" s="23"/>
      <c r="C48" s="23"/>
      <c r="D48" s="23"/>
      <c r="E48" s="6" t="s">
        <v>101</v>
      </c>
      <c r="F48" s="7">
        <v>1000000</v>
      </c>
      <c r="G48" s="8"/>
      <c r="H48" s="9"/>
    </row>
    <row r="49" spans="1:8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x14ac:dyDescent="0.25">
      <c r="A61" s="23"/>
      <c r="B61" s="23"/>
      <c r="C61" s="23"/>
      <c r="D61" s="23"/>
      <c r="E61" s="6"/>
      <c r="F61" s="13"/>
      <c r="G61" s="14"/>
      <c r="H61" s="15"/>
    </row>
    <row r="62" spans="1:8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x14ac:dyDescent="0.25">
      <c r="A63" s="23"/>
      <c r="B63" s="23"/>
      <c r="C63" s="23"/>
      <c r="D63" s="23"/>
      <c r="E63" s="2" t="s">
        <v>114</v>
      </c>
      <c r="F63" s="3">
        <f>SUM(F64:F68)</f>
        <v>16659000</v>
      </c>
      <c r="G63" s="3">
        <f>SUM(G64:G68)</f>
        <v>33666000</v>
      </c>
      <c r="H63" s="3">
        <f>SUM(H64:H68)</f>
        <v>33377000</v>
      </c>
    </row>
    <row r="64" spans="1:8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x14ac:dyDescent="0.25">
      <c r="A66" s="23"/>
      <c r="B66" s="23"/>
      <c r="C66" s="23"/>
      <c r="D66" s="23"/>
      <c r="E66" s="6" t="s">
        <v>117</v>
      </c>
      <c r="F66" s="10">
        <v>16659000</v>
      </c>
      <c r="G66" s="11">
        <v>33666000</v>
      </c>
      <c r="H66" s="12">
        <v>33377000</v>
      </c>
    </row>
    <row r="67" spans="1:8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3"/>
      <c r="G68" s="14"/>
      <c r="H68" s="15"/>
    </row>
    <row r="69" spans="1:8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hidden="1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hidden="1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hidden="1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hidden="1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hidden="1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hidden="1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hidden="1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17659000</v>
      </c>
      <c r="G133" s="19">
        <f>SUM(G45)</f>
        <v>33666000</v>
      </c>
      <c r="H133" s="19">
        <f>SUM(H45)</f>
        <v>33377000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showGridLines="0" view="pageBreakPreview" topLeftCell="A34" zoomScale="80" zoomScaleNormal="100" zoomScaleSheetLayoutView="80" workbookViewId="0">
      <selection activeCell="A47" sqref="A47:XFD7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7" t="s">
        <v>0</v>
      </c>
      <c r="F1" s="37"/>
      <c r="G1" s="37"/>
      <c r="H1" s="37"/>
    </row>
    <row r="2" spans="1:8" x14ac:dyDescent="0.25">
      <c r="A2" s="23"/>
      <c r="B2" s="23"/>
      <c r="C2" s="23"/>
      <c r="D2" s="23"/>
      <c r="E2" s="38" t="s">
        <v>1</v>
      </c>
      <c r="F2" s="38"/>
      <c r="G2" s="38"/>
      <c r="H2" s="38"/>
    </row>
    <row r="3" spans="1:8" ht="26" x14ac:dyDescent="0.3">
      <c r="A3" s="23"/>
      <c r="B3" s="23"/>
      <c r="C3" s="23"/>
      <c r="D3" s="23"/>
      <c r="E3" s="24" t="s">
        <v>49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647196000</v>
      </c>
      <c r="G5" s="3">
        <v>692113000</v>
      </c>
      <c r="H5" s="3">
        <v>739935000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477612000</v>
      </c>
      <c r="G7" s="4">
        <f>SUM(G8:G19)</f>
        <v>618534000</v>
      </c>
      <c r="H7" s="4">
        <f>SUM(H8:H19)</f>
        <v>609409000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196344000</v>
      </c>
      <c r="G8" s="11">
        <v>205507000</v>
      </c>
      <c r="H8" s="11">
        <v>215255000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2705000</v>
      </c>
      <c r="G13" s="20">
        <v>2715000</v>
      </c>
      <c r="H13" s="20">
        <v>2814000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213563000</v>
      </c>
      <c r="G15" s="11">
        <v>340312000</v>
      </c>
      <c r="H15" s="11">
        <v>313065000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65000000</v>
      </c>
      <c r="G16" s="11">
        <v>70000000</v>
      </c>
      <c r="H16" s="11">
        <v>78275000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5942000</v>
      </c>
      <c r="G20" s="3">
        <f>SUM(G21:G29)</f>
        <v>1200000</v>
      </c>
      <c r="H20" s="3">
        <f>SUM(H21:H29)</f>
        <v>1200000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1200000</v>
      </c>
      <c r="H21" s="20">
        <v>1200000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4742000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1130750000</v>
      </c>
      <c r="G30" s="19">
        <f>+G5+G6+G7+G20</f>
        <v>1311847000</v>
      </c>
      <c r="H30" s="19">
        <f>+H5+H6+H7+H20</f>
        <v>1350544000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2927000</v>
      </c>
      <c r="G39" s="3">
        <f>SUM(G40:G40)</f>
        <v>2500000</v>
      </c>
      <c r="H39" s="3">
        <f>SUM(H40:H40)</f>
        <v>2500000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2927000</v>
      </c>
      <c r="G40" s="20">
        <v>2500000</v>
      </c>
      <c r="H40" s="20">
        <v>2500000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2927000</v>
      </c>
      <c r="G41" s="32">
        <f>+G32+G39</f>
        <v>2500000</v>
      </c>
      <c r="H41" s="32">
        <f>+H32+H39</f>
        <v>2500000</v>
      </c>
    </row>
    <row r="42" spans="1:8" ht="14" x14ac:dyDescent="0.3">
      <c r="A42" s="23"/>
      <c r="B42" s="23"/>
      <c r="C42" s="23"/>
      <c r="D42" s="23"/>
      <c r="E42" s="35" t="s">
        <v>41</v>
      </c>
      <c r="F42" s="36">
        <f>+F30+F41</f>
        <v>1133677000</v>
      </c>
      <c r="G42" s="36">
        <f>+G30+G41</f>
        <v>1314347000</v>
      </c>
      <c r="H42" s="36">
        <f>+H30+H41</f>
        <v>1353044000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96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97</v>
      </c>
      <c r="F45" s="4">
        <f>SUM(F47+F63+F70+F79+F86+F92+F98+F104+F110+F116+F122+F128)</f>
        <v>0</v>
      </c>
      <c r="G45" s="4">
        <f>SUM(G47+G63+G70+G79+G86+G92+G98+G104+G110+G116+G122+G128)</f>
        <v>0</v>
      </c>
      <c r="H45" s="4">
        <f>SUM(H47+H63+H70+H79+H86+H92+H98+H104+H110+H116+H122+H128)</f>
        <v>0</v>
      </c>
    </row>
    <row r="46" spans="1:8" ht="13" x14ac:dyDescent="0.25">
      <c r="A46" s="23"/>
      <c r="B46" s="23"/>
      <c r="C46" s="23"/>
      <c r="D46" s="23"/>
      <c r="E46" s="5" t="s">
        <v>98</v>
      </c>
      <c r="F46" s="3"/>
      <c r="G46" s="3"/>
      <c r="H46" s="3"/>
    </row>
    <row r="47" spans="1:8" ht="13" hidden="1" x14ac:dyDescent="0.25">
      <c r="A47" s="23"/>
      <c r="B47" s="23"/>
      <c r="C47" s="23"/>
      <c r="D47" s="23"/>
      <c r="E47" s="2" t="s">
        <v>100</v>
      </c>
      <c r="F47" s="3">
        <f>SUM(F48:F61)</f>
        <v>0</v>
      </c>
      <c r="G47" s="3">
        <f>SUM(G48:G61)</f>
        <v>0</v>
      </c>
      <c r="H47" s="3">
        <f>SUM(H48:H61)</f>
        <v>0</v>
      </c>
    </row>
    <row r="48" spans="1:8" hidden="1" x14ac:dyDescent="0.25">
      <c r="A48" s="23"/>
      <c r="B48" s="23"/>
      <c r="C48" s="23"/>
      <c r="D48" s="23"/>
      <c r="E48" s="6" t="s">
        <v>101</v>
      </c>
      <c r="F48" s="7"/>
      <c r="G48" s="8"/>
      <c r="H48" s="9"/>
    </row>
    <row r="49" spans="1:8" hidden="1" x14ac:dyDescent="0.25">
      <c r="A49" s="23"/>
      <c r="B49" s="23"/>
      <c r="C49" s="23"/>
      <c r="D49" s="23"/>
      <c r="E49" s="6" t="s">
        <v>102</v>
      </c>
      <c r="F49" s="10"/>
      <c r="G49" s="11"/>
      <c r="H49" s="12"/>
    </row>
    <row r="50" spans="1:8" hidden="1" x14ac:dyDescent="0.25">
      <c r="A50" s="23"/>
      <c r="B50" s="23"/>
      <c r="C50" s="23"/>
      <c r="D50" s="23"/>
      <c r="E50" s="6" t="s">
        <v>103</v>
      </c>
      <c r="F50" s="10"/>
      <c r="G50" s="11"/>
      <c r="H50" s="12"/>
    </row>
    <row r="51" spans="1:8" hidden="1" x14ac:dyDescent="0.25">
      <c r="A51" s="23"/>
      <c r="B51" s="23"/>
      <c r="C51" s="23"/>
      <c r="D51" s="23"/>
      <c r="E51" s="6" t="s">
        <v>104</v>
      </c>
      <c r="F51" s="10"/>
      <c r="G51" s="11"/>
      <c r="H51" s="12"/>
    </row>
    <row r="52" spans="1:8" hidden="1" x14ac:dyDescent="0.25">
      <c r="A52" s="23"/>
      <c r="B52" s="23"/>
      <c r="C52" s="23"/>
      <c r="D52" s="23"/>
      <c r="E52" s="6" t="s">
        <v>105</v>
      </c>
      <c r="F52" s="10"/>
      <c r="G52" s="11"/>
      <c r="H52" s="12"/>
    </row>
    <row r="53" spans="1:8" hidden="1" x14ac:dyDescent="0.25">
      <c r="A53" s="23"/>
      <c r="B53" s="23"/>
      <c r="C53" s="23"/>
      <c r="D53" s="23"/>
      <c r="E53" s="6" t="s">
        <v>106</v>
      </c>
      <c r="F53" s="10"/>
      <c r="G53" s="11"/>
      <c r="H53" s="12"/>
    </row>
    <row r="54" spans="1:8" hidden="1" x14ac:dyDescent="0.25">
      <c r="A54" s="23"/>
      <c r="B54" s="23"/>
      <c r="C54" s="23"/>
      <c r="D54" s="23"/>
      <c r="E54" s="6" t="s">
        <v>107</v>
      </c>
      <c r="F54" s="10"/>
      <c r="G54" s="11"/>
      <c r="H54" s="12"/>
    </row>
    <row r="55" spans="1:8" hidden="1" x14ac:dyDescent="0.25">
      <c r="A55" s="23"/>
      <c r="B55" s="23"/>
      <c r="C55" s="23"/>
      <c r="D55" s="23"/>
      <c r="E55" s="6" t="s">
        <v>108</v>
      </c>
      <c r="F55" s="10"/>
      <c r="G55" s="11"/>
      <c r="H55" s="12"/>
    </row>
    <row r="56" spans="1:8" hidden="1" x14ac:dyDescent="0.25">
      <c r="A56" s="23"/>
      <c r="B56" s="23"/>
      <c r="C56" s="23"/>
      <c r="D56" s="23"/>
      <c r="E56" s="6" t="s">
        <v>109</v>
      </c>
      <c r="F56" s="10"/>
      <c r="G56" s="11"/>
      <c r="H56" s="12"/>
    </row>
    <row r="57" spans="1:8" hidden="1" x14ac:dyDescent="0.25">
      <c r="A57" s="23"/>
      <c r="B57" s="23"/>
      <c r="C57" s="23"/>
      <c r="D57" s="23"/>
      <c r="E57" s="6" t="s">
        <v>110</v>
      </c>
      <c r="F57" s="10"/>
      <c r="G57" s="11"/>
      <c r="H57" s="12"/>
    </row>
    <row r="58" spans="1:8" hidden="1" x14ac:dyDescent="0.25">
      <c r="A58" s="23"/>
      <c r="B58" s="23"/>
      <c r="C58" s="23"/>
      <c r="D58" s="23"/>
      <c r="E58" s="6" t="s">
        <v>111</v>
      </c>
      <c r="F58" s="10"/>
      <c r="G58" s="11"/>
      <c r="H58" s="12"/>
    </row>
    <row r="59" spans="1:8" hidden="1" x14ac:dyDescent="0.25">
      <c r="A59" s="23"/>
      <c r="B59" s="23"/>
      <c r="C59" s="23"/>
      <c r="D59" s="23"/>
      <c r="E59" s="6" t="s">
        <v>112</v>
      </c>
      <c r="F59" s="10"/>
      <c r="G59" s="11"/>
      <c r="H59" s="12"/>
    </row>
    <row r="60" spans="1:8" hidden="1" x14ac:dyDescent="0.25">
      <c r="A60" s="23"/>
      <c r="B60" s="23"/>
      <c r="C60" s="23"/>
      <c r="D60" s="23"/>
      <c r="E60" s="6" t="s">
        <v>113</v>
      </c>
      <c r="F60" s="10"/>
      <c r="G60" s="11"/>
      <c r="H60" s="12"/>
    </row>
    <row r="61" spans="1:8" hidden="1" x14ac:dyDescent="0.25">
      <c r="A61" s="23"/>
      <c r="B61" s="23"/>
      <c r="C61" s="23"/>
      <c r="D61" s="23"/>
      <c r="E61" s="6"/>
      <c r="F61" s="13"/>
      <c r="G61" s="14"/>
      <c r="H61" s="15"/>
    </row>
    <row r="62" spans="1:8" hidden="1" x14ac:dyDescent="0.25">
      <c r="A62" s="23"/>
      <c r="B62" s="23"/>
      <c r="C62" s="23"/>
      <c r="D62" s="23"/>
      <c r="E62" s="16"/>
      <c r="F62" s="17"/>
      <c r="G62" s="17"/>
      <c r="H62" s="17"/>
    </row>
    <row r="63" spans="1:8" ht="13" hidden="1" x14ac:dyDescent="0.25">
      <c r="A63" s="23"/>
      <c r="B63" s="23"/>
      <c r="C63" s="23"/>
      <c r="D63" s="23"/>
      <c r="E63" s="2" t="s">
        <v>114</v>
      </c>
      <c r="F63" s="3">
        <f>SUM(F64:F68)</f>
        <v>0</v>
      </c>
      <c r="G63" s="3">
        <f>SUM(G64:G68)</f>
        <v>0</v>
      </c>
      <c r="H63" s="3">
        <f>SUM(H64:H68)</f>
        <v>0</v>
      </c>
    </row>
    <row r="64" spans="1:8" hidden="1" x14ac:dyDescent="0.25">
      <c r="A64" s="23"/>
      <c r="B64" s="23"/>
      <c r="C64" s="23"/>
      <c r="D64" s="23"/>
      <c r="E64" s="6" t="s">
        <v>115</v>
      </c>
      <c r="F64" s="7"/>
      <c r="G64" s="8"/>
      <c r="H64" s="9"/>
    </row>
    <row r="65" spans="1:8" hidden="1" x14ac:dyDescent="0.25">
      <c r="A65" s="23"/>
      <c r="B65" s="23"/>
      <c r="C65" s="23"/>
      <c r="D65" s="23"/>
      <c r="E65" s="6" t="s">
        <v>116</v>
      </c>
      <c r="F65" s="10"/>
      <c r="G65" s="11"/>
      <c r="H65" s="12"/>
    </row>
    <row r="66" spans="1:8" hidden="1" x14ac:dyDescent="0.25">
      <c r="A66" s="23"/>
      <c r="B66" s="23"/>
      <c r="C66" s="23"/>
      <c r="D66" s="23"/>
      <c r="E66" s="6" t="s">
        <v>117</v>
      </c>
      <c r="F66" s="10"/>
      <c r="G66" s="11"/>
      <c r="H66" s="12"/>
    </row>
    <row r="67" spans="1:8" hidden="1" x14ac:dyDescent="0.25">
      <c r="A67" s="23"/>
      <c r="B67" s="23"/>
      <c r="C67" s="23"/>
      <c r="D67" s="23"/>
      <c r="E67" s="6" t="s">
        <v>118</v>
      </c>
      <c r="F67" s="10"/>
      <c r="G67" s="11"/>
      <c r="H67" s="12"/>
    </row>
    <row r="68" spans="1:8" hidden="1" x14ac:dyDescent="0.25">
      <c r="A68" s="23"/>
      <c r="B68" s="23"/>
      <c r="C68" s="23"/>
      <c r="D68" s="23"/>
      <c r="E68" s="6"/>
      <c r="F68" s="13"/>
      <c r="G68" s="14"/>
      <c r="H68" s="15"/>
    </row>
    <row r="69" spans="1:8" hidden="1" x14ac:dyDescent="0.25">
      <c r="A69" s="23"/>
      <c r="B69" s="23"/>
      <c r="C69" s="23"/>
      <c r="D69" s="23"/>
      <c r="E69" s="16"/>
      <c r="F69" s="17"/>
      <c r="G69" s="17"/>
      <c r="H69" s="17"/>
    </row>
    <row r="70" spans="1:8" ht="13" hidden="1" x14ac:dyDescent="0.25">
      <c r="A70" s="23"/>
      <c r="B70" s="23"/>
      <c r="C70" s="23"/>
      <c r="D70" s="23"/>
      <c r="E70" s="2" t="s">
        <v>119</v>
      </c>
      <c r="F70" s="3">
        <f>SUM(F71:F77)</f>
        <v>0</v>
      </c>
      <c r="G70" s="3">
        <f>SUM(G71:G77)</f>
        <v>0</v>
      </c>
      <c r="H70" s="3">
        <f>SUM(H71:H77)</f>
        <v>0</v>
      </c>
    </row>
    <row r="71" spans="1:8" hidden="1" x14ac:dyDescent="0.25">
      <c r="A71" s="23"/>
      <c r="B71" s="23"/>
      <c r="C71" s="23"/>
      <c r="D71" s="23"/>
      <c r="E71" s="6" t="s">
        <v>120</v>
      </c>
      <c r="F71" s="7"/>
      <c r="G71" s="8"/>
      <c r="H71" s="9"/>
    </row>
    <row r="72" spans="1:8" hidden="1" x14ac:dyDescent="0.25">
      <c r="A72" s="23"/>
      <c r="B72" s="23"/>
      <c r="C72" s="23"/>
      <c r="D72" s="23"/>
      <c r="E72" s="6" t="s">
        <v>121</v>
      </c>
      <c r="F72" s="10"/>
      <c r="G72" s="11"/>
      <c r="H72" s="12"/>
    </row>
    <row r="73" spans="1:8" hidden="1" x14ac:dyDescent="0.25">
      <c r="A73" s="23"/>
      <c r="B73" s="23"/>
      <c r="C73" s="23"/>
      <c r="D73" s="23"/>
      <c r="E73" s="6" t="s">
        <v>122</v>
      </c>
      <c r="F73" s="10"/>
      <c r="G73" s="11"/>
      <c r="H73" s="12"/>
    </row>
    <row r="74" spans="1:8" hidden="1" x14ac:dyDescent="0.25">
      <c r="A74" s="23"/>
      <c r="B74" s="23"/>
      <c r="C74" s="23"/>
      <c r="D74" s="23"/>
      <c r="E74" s="6" t="s">
        <v>123</v>
      </c>
      <c r="F74" s="10"/>
      <c r="G74" s="11"/>
      <c r="H74" s="12"/>
    </row>
    <row r="75" spans="1:8" hidden="1" x14ac:dyDescent="0.25">
      <c r="A75" s="23"/>
      <c r="B75" s="23"/>
      <c r="C75" s="23"/>
      <c r="D75" s="23"/>
      <c r="E75" s="6" t="s">
        <v>124</v>
      </c>
      <c r="F75" s="10"/>
      <c r="G75" s="11"/>
      <c r="H75" s="12"/>
    </row>
    <row r="76" spans="1:8" hidden="1" x14ac:dyDescent="0.25">
      <c r="A76" s="23"/>
      <c r="B76" s="23"/>
      <c r="C76" s="23"/>
      <c r="D76" s="23"/>
      <c r="E76" s="6" t="s">
        <v>125</v>
      </c>
      <c r="F76" s="10"/>
      <c r="G76" s="11"/>
      <c r="H76" s="12"/>
    </row>
    <row r="77" spans="1:8" hidden="1" x14ac:dyDescent="0.25">
      <c r="A77" s="23"/>
      <c r="B77" s="23"/>
      <c r="C77" s="23"/>
      <c r="D77" s="23"/>
      <c r="E77" s="6"/>
      <c r="F77" s="13"/>
      <c r="G77" s="14"/>
      <c r="H77" s="15"/>
    </row>
    <row r="78" spans="1:8" x14ac:dyDescent="0.25">
      <c r="A78" s="23"/>
      <c r="B78" s="23"/>
      <c r="C78" s="23"/>
      <c r="D78" s="23"/>
      <c r="E78" s="16"/>
      <c r="F78" s="17"/>
      <c r="G78" s="17"/>
      <c r="H78" s="17"/>
    </row>
    <row r="79" spans="1:8" ht="13" x14ac:dyDescent="0.25">
      <c r="A79" s="23"/>
      <c r="B79" s="23"/>
      <c r="C79" s="23"/>
      <c r="D79" s="23"/>
      <c r="E79" s="2" t="s">
        <v>126</v>
      </c>
      <c r="F79" s="3">
        <f>SUM(F80:F84)</f>
        <v>0</v>
      </c>
      <c r="G79" s="3">
        <f>SUM(G80:G84)</f>
        <v>0</v>
      </c>
      <c r="H79" s="3">
        <f>SUM(H80:H84)</f>
        <v>0</v>
      </c>
    </row>
    <row r="80" spans="1:8" x14ac:dyDescent="0.25">
      <c r="A80" s="23"/>
      <c r="B80" s="23"/>
      <c r="C80" s="23"/>
      <c r="D80" s="23"/>
      <c r="E80" s="6" t="s">
        <v>127</v>
      </c>
      <c r="F80" s="7"/>
      <c r="G80" s="8"/>
      <c r="H80" s="9"/>
    </row>
    <row r="81" spans="1:8" x14ac:dyDescent="0.25">
      <c r="A81" s="23"/>
      <c r="B81" s="23"/>
      <c r="C81" s="23"/>
      <c r="D81" s="23"/>
      <c r="E81" s="6" t="s">
        <v>128</v>
      </c>
      <c r="F81" s="10"/>
      <c r="G81" s="11"/>
      <c r="H81" s="12"/>
    </row>
    <row r="82" spans="1:8" x14ac:dyDescent="0.25">
      <c r="A82" s="23"/>
      <c r="B82" s="23"/>
      <c r="C82" s="23"/>
      <c r="D82" s="23"/>
      <c r="E82" s="6" t="s">
        <v>129</v>
      </c>
      <c r="F82" s="10"/>
      <c r="G82" s="11"/>
      <c r="H82" s="12"/>
    </row>
    <row r="83" spans="1:8" x14ac:dyDescent="0.25">
      <c r="A83" s="23"/>
      <c r="B83" s="23"/>
      <c r="C83" s="23"/>
      <c r="D83" s="23"/>
      <c r="E83" s="6" t="s">
        <v>130</v>
      </c>
      <c r="F83" s="10"/>
      <c r="G83" s="11"/>
      <c r="H83" s="12"/>
    </row>
    <row r="84" spans="1:8" x14ac:dyDescent="0.25">
      <c r="A84" s="23"/>
      <c r="B84" s="23"/>
      <c r="C84" s="23"/>
      <c r="D84" s="23"/>
      <c r="E84" s="6"/>
      <c r="F84" s="13"/>
      <c r="G84" s="14"/>
      <c r="H84" s="15"/>
    </row>
    <row r="85" spans="1:8" x14ac:dyDescent="0.25">
      <c r="A85" s="23"/>
      <c r="B85" s="23"/>
      <c r="C85" s="23"/>
      <c r="D85" s="23"/>
      <c r="E85" s="16"/>
      <c r="F85" s="17"/>
      <c r="G85" s="17"/>
      <c r="H85" s="17"/>
    </row>
    <row r="86" spans="1:8" ht="13" hidden="1" x14ac:dyDescent="0.25">
      <c r="A86" s="23"/>
      <c r="B86" s="23"/>
      <c r="C86" s="23"/>
      <c r="D86" s="23"/>
      <c r="E86" s="2"/>
      <c r="F86" s="3">
        <f>SUM(F87:F90)</f>
        <v>0</v>
      </c>
      <c r="G86" s="3">
        <f>SUM(G87:G90)</f>
        <v>0</v>
      </c>
      <c r="H86" s="3">
        <f>SUM(H87:H90)</f>
        <v>0</v>
      </c>
    </row>
    <row r="87" spans="1:8" hidden="1" x14ac:dyDescent="0.25">
      <c r="A87" s="23"/>
      <c r="B87" s="23"/>
      <c r="C87" s="23"/>
      <c r="D87" s="23"/>
      <c r="E87" s="6"/>
      <c r="F87" s="7"/>
      <c r="G87" s="8"/>
      <c r="H87" s="9"/>
    </row>
    <row r="88" spans="1:8" hidden="1" x14ac:dyDescent="0.25">
      <c r="A88" s="23"/>
      <c r="B88" s="23"/>
      <c r="C88" s="23"/>
      <c r="D88" s="23"/>
      <c r="E88" s="6"/>
      <c r="F88" s="10"/>
      <c r="G88" s="11"/>
      <c r="H88" s="12"/>
    </row>
    <row r="89" spans="1:8" hidden="1" x14ac:dyDescent="0.25">
      <c r="A89" s="23"/>
      <c r="B89" s="23"/>
      <c r="C89" s="23"/>
      <c r="D89" s="23"/>
      <c r="E89" s="6"/>
      <c r="F89" s="10"/>
      <c r="G89" s="11"/>
      <c r="H89" s="12"/>
    </row>
    <row r="90" spans="1:8" hidden="1" x14ac:dyDescent="0.25">
      <c r="A90" s="23"/>
      <c r="B90" s="23"/>
      <c r="C90" s="23"/>
      <c r="D90" s="23"/>
      <c r="E90" s="6"/>
      <c r="F90" s="13"/>
      <c r="G90" s="14"/>
      <c r="H90" s="15"/>
    </row>
    <row r="91" spans="1:8" hidden="1" x14ac:dyDescent="0.25">
      <c r="A91" s="23"/>
      <c r="B91" s="23"/>
      <c r="C91" s="23"/>
      <c r="D91" s="23"/>
      <c r="E91" s="16"/>
      <c r="F91" s="17"/>
      <c r="G91" s="17"/>
      <c r="H91" s="17"/>
    </row>
    <row r="92" spans="1:8" ht="13" hidden="1" x14ac:dyDescent="0.25">
      <c r="A92" s="23"/>
      <c r="B92" s="23"/>
      <c r="C92" s="23"/>
      <c r="D92" s="23"/>
      <c r="E92" s="2"/>
      <c r="F92" s="3">
        <f>SUM(F93:F96)</f>
        <v>0</v>
      </c>
      <c r="G92" s="3">
        <f>SUM(G93:G96)</f>
        <v>0</v>
      </c>
      <c r="H92" s="3">
        <f>SUM(H93:H96)</f>
        <v>0</v>
      </c>
    </row>
    <row r="93" spans="1:8" hidden="1" x14ac:dyDescent="0.25">
      <c r="A93" s="23"/>
      <c r="B93" s="23"/>
      <c r="C93" s="23"/>
      <c r="D93" s="23"/>
      <c r="E93" s="6"/>
      <c r="F93" s="7"/>
      <c r="G93" s="8"/>
      <c r="H93" s="9"/>
    </row>
    <row r="94" spans="1:8" hidden="1" x14ac:dyDescent="0.25">
      <c r="A94" s="23"/>
      <c r="B94" s="23"/>
      <c r="C94" s="23"/>
      <c r="D94" s="23"/>
      <c r="E94" s="6"/>
      <c r="F94" s="10"/>
      <c r="G94" s="11"/>
      <c r="H94" s="12"/>
    </row>
    <row r="95" spans="1:8" hidden="1" x14ac:dyDescent="0.25">
      <c r="A95" s="23"/>
      <c r="B95" s="23"/>
      <c r="C95" s="23"/>
      <c r="D95" s="23"/>
      <c r="E95" s="6"/>
      <c r="F95" s="10"/>
      <c r="G95" s="11"/>
      <c r="H95" s="12"/>
    </row>
    <row r="96" spans="1:8" hidden="1" x14ac:dyDescent="0.25">
      <c r="A96" s="23"/>
      <c r="B96" s="23"/>
      <c r="C96" s="23"/>
      <c r="D96" s="23"/>
      <c r="E96" s="6"/>
      <c r="F96" s="13"/>
      <c r="G96" s="14"/>
      <c r="H96" s="15"/>
    </row>
    <row r="97" spans="1:8" hidden="1" x14ac:dyDescent="0.25">
      <c r="A97" s="23"/>
      <c r="B97" s="23"/>
      <c r="C97" s="23"/>
      <c r="D97" s="23"/>
      <c r="E97" s="16"/>
      <c r="F97" s="17"/>
      <c r="G97" s="17"/>
      <c r="H97" s="17"/>
    </row>
    <row r="98" spans="1:8" ht="13" hidden="1" x14ac:dyDescent="0.25">
      <c r="A98" s="23"/>
      <c r="B98" s="23"/>
      <c r="C98" s="23"/>
      <c r="D98" s="23"/>
      <c r="E98" s="2"/>
      <c r="F98" s="3">
        <f>SUM(F99:F102)</f>
        <v>0</v>
      </c>
      <c r="G98" s="3">
        <f>SUM(G99:G102)</f>
        <v>0</v>
      </c>
      <c r="H98" s="3">
        <f>SUM(H99:H102)</f>
        <v>0</v>
      </c>
    </row>
    <row r="99" spans="1:8" hidden="1" x14ac:dyDescent="0.25">
      <c r="A99" s="23"/>
      <c r="B99" s="23"/>
      <c r="C99" s="23"/>
      <c r="D99" s="23"/>
      <c r="E99" s="6"/>
      <c r="F99" s="7"/>
      <c r="G99" s="8"/>
      <c r="H99" s="9"/>
    </row>
    <row r="100" spans="1:8" hidden="1" x14ac:dyDescent="0.25">
      <c r="A100" s="23"/>
      <c r="B100" s="23"/>
      <c r="C100" s="23"/>
      <c r="D100" s="23"/>
      <c r="E100" s="6"/>
      <c r="F100" s="10"/>
      <c r="G100" s="11"/>
      <c r="H100" s="12"/>
    </row>
    <row r="101" spans="1:8" hidden="1" x14ac:dyDescent="0.25">
      <c r="A101" s="23"/>
      <c r="B101" s="23"/>
      <c r="C101" s="23"/>
      <c r="D101" s="23"/>
      <c r="E101" s="6"/>
      <c r="F101" s="10"/>
      <c r="G101" s="11"/>
      <c r="H101" s="12"/>
    </row>
    <row r="102" spans="1:8" hidden="1" x14ac:dyDescent="0.25">
      <c r="A102" s="23"/>
      <c r="B102" s="23"/>
      <c r="C102" s="23"/>
      <c r="D102" s="23"/>
      <c r="E102" s="6"/>
      <c r="F102" s="13"/>
      <c r="G102" s="14"/>
      <c r="H102" s="15"/>
    </row>
    <row r="103" spans="1:8" hidden="1" x14ac:dyDescent="0.25">
      <c r="A103" s="23"/>
      <c r="B103" s="23"/>
      <c r="C103" s="23"/>
      <c r="D103" s="23"/>
      <c r="E103" s="16"/>
      <c r="F103" s="17"/>
      <c r="G103" s="17"/>
      <c r="H103" s="17"/>
    </row>
    <row r="104" spans="1:8" ht="13" hidden="1" x14ac:dyDescent="0.25">
      <c r="A104" s="23"/>
      <c r="B104" s="23"/>
      <c r="C104" s="23"/>
      <c r="D104" s="23"/>
      <c r="E104" s="2"/>
      <c r="F104" s="3">
        <f>SUM(F105:F108)</f>
        <v>0</v>
      </c>
      <c r="G104" s="3">
        <f>SUM(G105:G108)</f>
        <v>0</v>
      </c>
      <c r="H104" s="3">
        <f>SUM(H105:H108)</f>
        <v>0</v>
      </c>
    </row>
    <row r="105" spans="1:8" hidden="1" x14ac:dyDescent="0.25">
      <c r="A105" s="23"/>
      <c r="B105" s="23"/>
      <c r="C105" s="23"/>
      <c r="D105" s="23"/>
      <c r="E105" s="6"/>
      <c r="F105" s="7"/>
      <c r="G105" s="8"/>
      <c r="H105" s="9"/>
    </row>
    <row r="106" spans="1:8" hidden="1" x14ac:dyDescent="0.25">
      <c r="A106" s="23"/>
      <c r="B106" s="23"/>
      <c r="C106" s="23"/>
      <c r="D106" s="23"/>
      <c r="E106" s="6"/>
      <c r="F106" s="10"/>
      <c r="G106" s="11"/>
      <c r="H106" s="12"/>
    </row>
    <row r="107" spans="1:8" hidden="1" x14ac:dyDescent="0.25">
      <c r="A107" s="23"/>
      <c r="B107" s="23"/>
      <c r="C107" s="23"/>
      <c r="D107" s="23"/>
      <c r="E107" s="6"/>
      <c r="F107" s="10"/>
      <c r="G107" s="11"/>
      <c r="H107" s="12"/>
    </row>
    <row r="108" spans="1:8" hidden="1" x14ac:dyDescent="0.25">
      <c r="A108" s="23"/>
      <c r="B108" s="23"/>
      <c r="C108" s="23"/>
      <c r="D108" s="23"/>
      <c r="E108" s="6"/>
      <c r="F108" s="13"/>
      <c r="G108" s="14"/>
      <c r="H108" s="15"/>
    </row>
    <row r="109" spans="1:8" hidden="1" x14ac:dyDescent="0.25">
      <c r="A109" s="23"/>
      <c r="B109" s="23"/>
      <c r="C109" s="23"/>
      <c r="D109" s="23"/>
      <c r="E109" s="16"/>
      <c r="F109" s="17"/>
      <c r="G109" s="17"/>
      <c r="H109" s="17"/>
    </row>
    <row r="110" spans="1:8" ht="13" hidden="1" x14ac:dyDescent="0.25">
      <c r="A110" s="23"/>
      <c r="B110" s="23"/>
      <c r="C110" s="23"/>
      <c r="D110" s="23"/>
      <c r="E110" s="2"/>
      <c r="F110" s="3">
        <f>SUM(F111:F114)</f>
        <v>0</v>
      </c>
      <c r="G110" s="3">
        <f>SUM(G111:G114)</f>
        <v>0</v>
      </c>
      <c r="H110" s="3">
        <f>SUM(H111:H114)</f>
        <v>0</v>
      </c>
    </row>
    <row r="111" spans="1:8" hidden="1" x14ac:dyDescent="0.25">
      <c r="A111" s="23"/>
      <c r="B111" s="23"/>
      <c r="C111" s="23"/>
      <c r="D111" s="23"/>
      <c r="E111" s="6"/>
      <c r="F111" s="7"/>
      <c r="G111" s="8"/>
      <c r="H111" s="9"/>
    </row>
    <row r="112" spans="1:8" hidden="1" x14ac:dyDescent="0.25">
      <c r="A112" s="23"/>
      <c r="B112" s="23"/>
      <c r="C112" s="23"/>
      <c r="D112" s="23"/>
      <c r="E112" s="6"/>
      <c r="F112" s="10"/>
      <c r="G112" s="11"/>
      <c r="H112" s="12"/>
    </row>
    <row r="113" spans="1:8" hidden="1" x14ac:dyDescent="0.25">
      <c r="A113" s="23"/>
      <c r="B113" s="23"/>
      <c r="C113" s="23"/>
      <c r="D113" s="23"/>
      <c r="E113" s="6"/>
      <c r="F113" s="10"/>
      <c r="G113" s="11"/>
      <c r="H113" s="12"/>
    </row>
    <row r="114" spans="1:8" hidden="1" x14ac:dyDescent="0.25">
      <c r="A114" s="23"/>
      <c r="B114" s="23"/>
      <c r="C114" s="23"/>
      <c r="D114" s="23"/>
      <c r="E114" s="6"/>
      <c r="F114" s="13"/>
      <c r="G114" s="14"/>
      <c r="H114" s="15"/>
    </row>
    <row r="115" spans="1:8" hidden="1" x14ac:dyDescent="0.25">
      <c r="A115" s="23"/>
      <c r="B115" s="23"/>
      <c r="C115" s="23"/>
      <c r="D115" s="23"/>
      <c r="E115" s="16"/>
      <c r="F115" s="17"/>
      <c r="G115" s="17"/>
      <c r="H115" s="17"/>
    </row>
    <row r="116" spans="1:8" ht="13" hidden="1" x14ac:dyDescent="0.25">
      <c r="E116" s="2"/>
      <c r="F116" s="3">
        <f>SUM(F117:F120)</f>
        <v>0</v>
      </c>
      <c r="G116" s="3">
        <f>SUM(G117:G120)</f>
        <v>0</v>
      </c>
      <c r="H116" s="3">
        <f>SUM(H117:H120)</f>
        <v>0</v>
      </c>
    </row>
    <row r="117" spans="1:8" hidden="1" x14ac:dyDescent="0.25">
      <c r="E117" s="6"/>
      <c r="F117" s="7"/>
      <c r="G117" s="8"/>
      <c r="H117" s="9"/>
    </row>
    <row r="118" spans="1:8" hidden="1" x14ac:dyDescent="0.25">
      <c r="E118" s="6"/>
      <c r="F118" s="10"/>
      <c r="G118" s="11"/>
      <c r="H118" s="12"/>
    </row>
    <row r="119" spans="1:8" hidden="1" x14ac:dyDescent="0.25">
      <c r="E119" s="6"/>
      <c r="F119" s="10"/>
      <c r="G119" s="11"/>
      <c r="H119" s="12"/>
    </row>
    <row r="120" spans="1:8" hidden="1" x14ac:dyDescent="0.25">
      <c r="E120" s="6"/>
      <c r="F120" s="13"/>
      <c r="G120" s="14"/>
      <c r="H120" s="15"/>
    </row>
    <row r="121" spans="1:8" hidden="1" x14ac:dyDescent="0.25">
      <c r="E121" s="16"/>
      <c r="F121" s="17"/>
      <c r="G121" s="17"/>
      <c r="H121" s="17"/>
    </row>
    <row r="122" spans="1:8" ht="13" hidden="1" x14ac:dyDescent="0.25">
      <c r="E122" s="2"/>
      <c r="F122" s="3">
        <f>SUM(F123:F126)</f>
        <v>0</v>
      </c>
      <c r="G122" s="3">
        <f>SUM(G123:G126)</f>
        <v>0</v>
      </c>
      <c r="H122" s="3">
        <f>SUM(H123:H126)</f>
        <v>0</v>
      </c>
    </row>
    <row r="123" spans="1:8" hidden="1" x14ac:dyDescent="0.25">
      <c r="E123" s="6"/>
      <c r="F123" s="7"/>
      <c r="G123" s="8"/>
      <c r="H123" s="9"/>
    </row>
    <row r="124" spans="1:8" hidden="1" x14ac:dyDescent="0.25">
      <c r="E124" s="6"/>
      <c r="F124" s="10"/>
      <c r="G124" s="11"/>
      <c r="H124" s="12"/>
    </row>
    <row r="125" spans="1:8" hidden="1" x14ac:dyDescent="0.25">
      <c r="E125" s="6"/>
      <c r="F125" s="10"/>
      <c r="G125" s="11"/>
      <c r="H125" s="12"/>
    </row>
    <row r="126" spans="1:8" hidden="1" x14ac:dyDescent="0.25">
      <c r="E126" s="6"/>
      <c r="F126" s="13"/>
      <c r="G126" s="14"/>
      <c r="H126" s="15"/>
    </row>
    <row r="127" spans="1:8" hidden="1" x14ac:dyDescent="0.25">
      <c r="E127" s="16"/>
      <c r="F127" s="17"/>
      <c r="G127" s="17"/>
      <c r="H127" s="17"/>
    </row>
    <row r="128" spans="1:8" ht="13" hidden="1" x14ac:dyDescent="0.25">
      <c r="E128" s="2"/>
      <c r="F128" s="3">
        <f>SUM(F129:F132)</f>
        <v>0</v>
      </c>
      <c r="G128" s="3">
        <f>SUM(G129:G132)</f>
        <v>0</v>
      </c>
      <c r="H128" s="3">
        <f>SUM(H129:H132)</f>
        <v>0</v>
      </c>
    </row>
    <row r="129" spans="5:8" hidden="1" x14ac:dyDescent="0.25">
      <c r="E129" s="6"/>
      <c r="F129" s="7"/>
      <c r="G129" s="8"/>
      <c r="H129" s="9"/>
    </row>
    <row r="130" spans="5:8" hidden="1" x14ac:dyDescent="0.25">
      <c r="E130" s="6"/>
      <c r="F130" s="10"/>
      <c r="G130" s="11"/>
      <c r="H130" s="12"/>
    </row>
    <row r="131" spans="5:8" hidden="1" x14ac:dyDescent="0.25">
      <c r="E131" s="6"/>
      <c r="F131" s="10"/>
      <c r="G131" s="11"/>
      <c r="H131" s="12"/>
    </row>
    <row r="132" spans="5:8" hidden="1" x14ac:dyDescent="0.25">
      <c r="E132" s="6"/>
      <c r="F132" s="13"/>
      <c r="G132" s="14"/>
      <c r="H132" s="15"/>
    </row>
    <row r="133" spans="5:8" ht="13" x14ac:dyDescent="0.25">
      <c r="E133" s="18" t="s">
        <v>99</v>
      </c>
      <c r="F133" s="19">
        <f>SUM(F45)</f>
        <v>0</v>
      </c>
      <c r="G133" s="19">
        <f>SUM(G45)</f>
        <v>0</v>
      </c>
      <c r="H133" s="19">
        <f>SUM(H45)</f>
        <v>0</v>
      </c>
    </row>
    <row r="134" spans="5:8" x14ac:dyDescent="0.25">
      <c r="F134" s="22"/>
      <c r="G134" s="22"/>
      <c r="H134" s="22"/>
    </row>
    <row r="135" spans="5:8" x14ac:dyDescent="0.25">
      <c r="F135" s="22"/>
      <c r="G135" s="22"/>
      <c r="H135" s="22"/>
    </row>
    <row r="136" spans="5:8" x14ac:dyDescent="0.25">
      <c r="F136" s="22"/>
      <c r="G136" s="22"/>
      <c r="H136" s="22"/>
    </row>
    <row r="137" spans="5:8" x14ac:dyDescent="0.25">
      <c r="F137" s="22"/>
      <c r="G137" s="22"/>
      <c r="H137" s="22"/>
    </row>
    <row r="138" spans="5:8" x14ac:dyDescent="0.25">
      <c r="F138" s="22"/>
      <c r="G138" s="22"/>
      <c r="H138" s="22"/>
    </row>
    <row r="139" spans="5:8" x14ac:dyDescent="0.25">
      <c r="F139" s="22"/>
      <c r="G139" s="22"/>
      <c r="H139" s="22"/>
    </row>
    <row r="140" spans="5:8" x14ac:dyDescent="0.25">
      <c r="F140" s="22"/>
      <c r="G140" s="22"/>
      <c r="H140" s="22"/>
    </row>
    <row r="141" spans="5:8" x14ac:dyDescent="0.25">
      <c r="F141" s="22"/>
      <c r="G141" s="22"/>
      <c r="H141" s="22"/>
    </row>
    <row r="142" spans="5:8" x14ac:dyDescent="0.25">
      <c r="F142" s="22"/>
      <c r="G142" s="22"/>
      <c r="H142" s="22"/>
    </row>
    <row r="143" spans="5:8" x14ac:dyDescent="0.25">
      <c r="F143" s="22"/>
      <c r="G143" s="22"/>
      <c r="H143" s="22"/>
    </row>
    <row r="144" spans="5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  <row r="251" spans="6:8" x14ac:dyDescent="0.25">
      <c r="F251" s="22"/>
      <c r="G251" s="22"/>
      <c r="H251" s="22"/>
    </row>
    <row r="252" spans="6:8" x14ac:dyDescent="0.25">
      <c r="F252" s="22"/>
      <c r="G252" s="22"/>
      <c r="H252" s="22"/>
    </row>
    <row r="253" spans="6:8" x14ac:dyDescent="0.25">
      <c r="F253" s="22"/>
      <c r="G253" s="22"/>
      <c r="H253" s="22"/>
    </row>
    <row r="254" spans="6:8" x14ac:dyDescent="0.25">
      <c r="F254" s="22"/>
      <c r="G254" s="22"/>
      <c r="H254" s="22"/>
    </row>
    <row r="255" spans="6:8" x14ac:dyDescent="0.25">
      <c r="F255" s="22"/>
      <c r="G255" s="22"/>
      <c r="H255" s="22"/>
    </row>
    <row r="256" spans="6:8" x14ac:dyDescent="0.25">
      <c r="F256" s="22"/>
      <c r="G256" s="22"/>
      <c r="H256" s="22"/>
    </row>
    <row r="257" spans="6:8" x14ac:dyDescent="0.25">
      <c r="F257" s="22"/>
      <c r="G257" s="22"/>
      <c r="H257" s="22"/>
    </row>
    <row r="258" spans="6:8" x14ac:dyDescent="0.25">
      <c r="F258" s="22"/>
      <c r="G258" s="22"/>
      <c r="H258" s="22"/>
    </row>
    <row r="259" spans="6:8" x14ac:dyDescent="0.25">
      <c r="F259" s="22"/>
      <c r="G259" s="22"/>
      <c r="H259" s="22"/>
    </row>
    <row r="260" spans="6:8" x14ac:dyDescent="0.25">
      <c r="F260" s="22"/>
      <c r="G260" s="22"/>
      <c r="H260" s="22"/>
    </row>
    <row r="261" spans="6:8" x14ac:dyDescent="0.25">
      <c r="F261" s="22"/>
      <c r="G261" s="22"/>
      <c r="H261" s="22"/>
    </row>
    <row r="262" spans="6:8" x14ac:dyDescent="0.25">
      <c r="F262" s="22"/>
      <c r="G262" s="22"/>
      <c r="H262" s="22"/>
    </row>
    <row r="263" spans="6:8" x14ac:dyDescent="0.25">
      <c r="F263" s="22"/>
      <c r="G263" s="22"/>
      <c r="H263" s="22"/>
    </row>
    <row r="264" spans="6:8" x14ac:dyDescent="0.25">
      <c r="F264" s="22"/>
      <c r="G264" s="22"/>
      <c r="H264" s="22"/>
    </row>
    <row r="265" spans="6:8" x14ac:dyDescent="0.25">
      <c r="F265" s="22"/>
      <c r="G265" s="22"/>
      <c r="H265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67" orientation="portrait" r:id="rId1"/>
  <rowBreaks count="1" manualBreakCount="1">
    <brk id="1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55</vt:i4>
      </vt:variant>
    </vt:vector>
  </HeadingPairs>
  <TitlesOfParts>
    <vt:vector size="110" baseType="lpstr">
      <vt:lpstr>Summary</vt:lpstr>
      <vt:lpstr>DC21</vt:lpstr>
      <vt:lpstr>DC22</vt:lpstr>
      <vt:lpstr>DC23</vt:lpstr>
      <vt:lpstr>DC24</vt:lpstr>
      <vt:lpstr>DC25</vt:lpstr>
      <vt:lpstr>DC26</vt:lpstr>
      <vt:lpstr>DC27</vt:lpstr>
      <vt:lpstr>DC28</vt:lpstr>
      <vt:lpstr>DC29</vt:lpstr>
      <vt:lpstr>DC43</vt:lpstr>
      <vt:lpstr>ETH</vt:lpstr>
      <vt:lpstr>KZN212</vt:lpstr>
      <vt:lpstr>KZN213</vt:lpstr>
      <vt:lpstr>KZN214</vt:lpstr>
      <vt:lpstr>KZN216</vt:lpstr>
      <vt:lpstr>KZN221</vt:lpstr>
      <vt:lpstr>KZN222</vt:lpstr>
      <vt:lpstr>KZN223</vt:lpstr>
      <vt:lpstr>KZN224</vt:lpstr>
      <vt:lpstr>KZN225</vt:lpstr>
      <vt:lpstr>KZN226</vt:lpstr>
      <vt:lpstr>KZN227</vt:lpstr>
      <vt:lpstr>KZN235</vt:lpstr>
      <vt:lpstr>KZN237</vt:lpstr>
      <vt:lpstr>KZN238</vt:lpstr>
      <vt:lpstr>KZN241</vt:lpstr>
      <vt:lpstr>KZN242</vt:lpstr>
      <vt:lpstr>KZN244</vt:lpstr>
      <vt:lpstr>KZN245</vt:lpstr>
      <vt:lpstr>KZN252</vt:lpstr>
      <vt:lpstr>KZN253</vt:lpstr>
      <vt:lpstr>KZN254</vt:lpstr>
      <vt:lpstr>KZN261</vt:lpstr>
      <vt:lpstr>KZN262</vt:lpstr>
      <vt:lpstr>KZN263</vt:lpstr>
      <vt:lpstr>KZN265</vt:lpstr>
      <vt:lpstr>KZN266</vt:lpstr>
      <vt:lpstr>KZN271</vt:lpstr>
      <vt:lpstr>KZN272</vt:lpstr>
      <vt:lpstr>KZN275</vt:lpstr>
      <vt:lpstr>KZN276</vt:lpstr>
      <vt:lpstr>KZN281</vt:lpstr>
      <vt:lpstr>KZN282</vt:lpstr>
      <vt:lpstr>KZN284</vt:lpstr>
      <vt:lpstr>KZN285</vt:lpstr>
      <vt:lpstr>KZN286</vt:lpstr>
      <vt:lpstr>KZN291</vt:lpstr>
      <vt:lpstr>KZN292</vt:lpstr>
      <vt:lpstr>KZN293</vt:lpstr>
      <vt:lpstr>KZN294</vt:lpstr>
      <vt:lpstr>KZN433</vt:lpstr>
      <vt:lpstr>KZN434</vt:lpstr>
      <vt:lpstr>KZN435</vt:lpstr>
      <vt:lpstr>KZN436</vt:lpstr>
      <vt:lpstr>'DC21'!Print_Area</vt:lpstr>
      <vt:lpstr>'DC22'!Print_Area</vt:lpstr>
      <vt:lpstr>'DC23'!Print_Area</vt:lpstr>
      <vt:lpstr>'DC24'!Print_Area</vt:lpstr>
      <vt:lpstr>'DC25'!Print_Area</vt:lpstr>
      <vt:lpstr>'DC26'!Print_Area</vt:lpstr>
      <vt:lpstr>'DC27'!Print_Area</vt:lpstr>
      <vt:lpstr>'DC28'!Print_Area</vt:lpstr>
      <vt:lpstr>'DC29'!Print_Area</vt:lpstr>
      <vt:lpstr>'DC43'!Print_Area</vt:lpstr>
      <vt:lpstr>ETH!Print_Area</vt:lpstr>
      <vt:lpstr>'KZN212'!Print_Area</vt:lpstr>
      <vt:lpstr>'KZN213'!Print_Area</vt:lpstr>
      <vt:lpstr>'KZN214'!Print_Area</vt:lpstr>
      <vt:lpstr>'KZN216'!Print_Area</vt:lpstr>
      <vt:lpstr>'KZN221'!Print_Area</vt:lpstr>
      <vt:lpstr>'KZN222'!Print_Area</vt:lpstr>
      <vt:lpstr>'KZN223'!Print_Area</vt:lpstr>
      <vt:lpstr>'KZN224'!Print_Area</vt:lpstr>
      <vt:lpstr>'KZN225'!Print_Area</vt:lpstr>
      <vt:lpstr>'KZN226'!Print_Area</vt:lpstr>
      <vt:lpstr>'KZN227'!Print_Area</vt:lpstr>
      <vt:lpstr>'KZN235'!Print_Area</vt:lpstr>
      <vt:lpstr>'KZN237'!Print_Area</vt:lpstr>
      <vt:lpstr>'KZN238'!Print_Area</vt:lpstr>
      <vt:lpstr>'KZN241'!Print_Area</vt:lpstr>
      <vt:lpstr>'KZN242'!Print_Area</vt:lpstr>
      <vt:lpstr>'KZN244'!Print_Area</vt:lpstr>
      <vt:lpstr>'KZN245'!Print_Area</vt:lpstr>
      <vt:lpstr>'KZN252'!Print_Area</vt:lpstr>
      <vt:lpstr>'KZN253'!Print_Area</vt:lpstr>
      <vt:lpstr>'KZN254'!Print_Area</vt:lpstr>
      <vt:lpstr>'KZN261'!Print_Area</vt:lpstr>
      <vt:lpstr>'KZN262'!Print_Area</vt:lpstr>
      <vt:lpstr>'KZN263'!Print_Area</vt:lpstr>
      <vt:lpstr>'KZN265'!Print_Area</vt:lpstr>
      <vt:lpstr>'KZN266'!Print_Area</vt:lpstr>
      <vt:lpstr>'KZN271'!Print_Area</vt:lpstr>
      <vt:lpstr>'KZN272'!Print_Area</vt:lpstr>
      <vt:lpstr>'KZN275'!Print_Area</vt:lpstr>
      <vt:lpstr>'KZN276'!Print_Area</vt:lpstr>
      <vt:lpstr>'KZN281'!Print_Area</vt:lpstr>
      <vt:lpstr>'KZN282'!Print_Area</vt:lpstr>
      <vt:lpstr>'KZN284'!Print_Area</vt:lpstr>
      <vt:lpstr>'KZN285'!Print_Area</vt:lpstr>
      <vt:lpstr>'KZN286'!Print_Area</vt:lpstr>
      <vt:lpstr>'KZN291'!Print_Area</vt:lpstr>
      <vt:lpstr>'KZN292'!Print_Area</vt:lpstr>
      <vt:lpstr>'KZN293'!Print_Area</vt:lpstr>
      <vt:lpstr>'KZN294'!Print_Area</vt:lpstr>
      <vt:lpstr>'KZN433'!Print_Area</vt:lpstr>
      <vt:lpstr>'KZN434'!Print_Area</vt:lpstr>
      <vt:lpstr>'KZN435'!Print_Area</vt:lpstr>
      <vt:lpstr>'KZN436'!Print_Area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Sephiri Tlhomeli</dc:creator>
  <cp:lastModifiedBy>Yolanda Maphumulo</cp:lastModifiedBy>
  <cp:lastPrinted>2022-04-20T16:43:47Z</cp:lastPrinted>
  <dcterms:created xsi:type="dcterms:W3CDTF">2022-04-12T09:15:43Z</dcterms:created>
  <dcterms:modified xsi:type="dcterms:W3CDTF">2022-06-07T08:09:34Z</dcterms:modified>
</cp:coreProperties>
</file>